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firstSheet="4" activeTab="4"/>
  </bookViews>
  <sheets>
    <sheet name=" 市（县）河湖、河长名录  (2)" sheetId="1" state="hidden" r:id="rId1"/>
    <sheet name="河湖分布" sheetId="10" state="hidden" r:id="rId2"/>
    <sheet name="涉河行政村" sheetId="12" state="hidden" r:id="rId3"/>
    <sheet name="河湖分类" sheetId="13" state="hidden" r:id="rId4"/>
    <sheet name="富锦河湖名录、三级河长名录" sheetId="2" r:id="rId5"/>
    <sheet name="市级" sheetId="9" state="hidden" r:id="rId6"/>
    <sheet name="镇级" sheetId="6" state="hidden" r:id="rId7"/>
    <sheet name="村级" sheetId="7" state="hidden" r:id="rId8"/>
    <sheet name="公示牌" sheetId="14" state="hidden" r:id="rId9"/>
    <sheet name="预调方案" sheetId="15" state="hidden" r:id="rId10"/>
    <sheet name="排污口" sheetId="11" state="hidden" r:id="rId11"/>
    <sheet name="双河长" sheetId="4" state="hidden" r:id="rId12"/>
  </sheets>
  <definedNames>
    <definedName name="_xlnm._FilterDatabase" localSheetId="4" hidden="1">富锦河湖名录、三级河长名录!$A$1:$M$76</definedName>
    <definedName name="切片器_河湖长">#N/A</definedName>
    <definedName name="切片器_政区">#N/A</definedName>
    <definedName name="切片器_政区1">#N/A</definedName>
    <definedName name="_xlnm._FilterDatabase" localSheetId="6" hidden="1">镇级!$B$2:$M$90</definedName>
    <definedName name="_xlnm._FilterDatabase" localSheetId="7" hidden="1">村级!$C$1:$C$267</definedName>
  </definedNames>
  <calcPr calcId="144525"/>
</workbook>
</file>

<file path=xl/comments1.xml><?xml version="1.0" encoding="utf-8"?>
<comments xmlns="http://schemas.openxmlformats.org/spreadsheetml/2006/main">
  <authors>
    <author>Administrator</author>
  </authors>
  <commentList>
    <comment ref="O5" authorId="0">
      <text>
        <r>
          <rPr>
            <b/>
            <sz val="9"/>
            <rFont val="宋体"/>
            <charset val="134"/>
          </rPr>
          <t>批注:</t>
        </r>
        <r>
          <rPr>
            <sz val="9"/>
            <rFont val="宋体"/>
            <charset val="134"/>
          </rPr>
          <t xml:space="preserve">
Administrator:
加4405m
</t>
        </r>
      </text>
    </comment>
  </commentList>
</comments>
</file>

<file path=xl/sharedStrings.xml><?xml version="1.0" encoding="utf-8"?>
<sst xmlns="http://schemas.openxmlformats.org/spreadsheetml/2006/main" count="9892" uniqueCount="2718">
  <si>
    <t>附件：4</t>
  </si>
  <si>
    <t xml:space="preserve"> 汤原县河湖三级河长名录</t>
  </si>
  <si>
    <t>序号</t>
  </si>
  <si>
    <t>河流</t>
  </si>
  <si>
    <t xml:space="preserve">  流域面积（km2）、库容（万m³）</t>
  </si>
  <si>
    <t>河流长度
（km）</t>
  </si>
  <si>
    <t>分段起止点</t>
  </si>
  <si>
    <t>河长、河段长（县）</t>
  </si>
  <si>
    <t>流经乡镇</t>
  </si>
  <si>
    <t>河长、河段长（乡）</t>
  </si>
  <si>
    <t>职务</t>
  </si>
  <si>
    <t>联系电话</t>
  </si>
  <si>
    <t>流经村屯</t>
  </si>
  <si>
    <t>河长、河段长（村）</t>
  </si>
  <si>
    <t>汤原县河长：付慧华、徐凤军</t>
  </si>
  <si>
    <t>一</t>
  </si>
  <si>
    <t>县级河湖</t>
  </si>
  <si>
    <t>松花江</t>
  </si>
  <si>
    <t>*</t>
  </si>
  <si>
    <t>聂颖</t>
  </si>
  <si>
    <t>竹帘镇</t>
  </si>
  <si>
    <t>任志庆</t>
  </si>
  <si>
    <t>副书记</t>
  </si>
  <si>
    <t>兰田村</t>
  </si>
  <si>
    <t>栾永和</t>
  </si>
  <si>
    <t>村支部书记</t>
  </si>
  <si>
    <t>吉利村</t>
  </si>
  <si>
    <t>赵  会</t>
  </si>
  <si>
    <t>竹帘村</t>
  </si>
  <si>
    <t>王利民</t>
  </si>
  <si>
    <t>民主村</t>
  </si>
  <si>
    <t>王忠平</t>
  </si>
  <si>
    <t>新发村</t>
  </si>
  <si>
    <t>王明才</t>
  </si>
  <si>
    <t>汤原镇</t>
  </si>
  <si>
    <t>吕志伟</t>
  </si>
  <si>
    <t>人大主席</t>
  </si>
  <si>
    <t>西凤鸣村</t>
  </si>
  <si>
    <t>牛俭军</t>
  </si>
  <si>
    <t>东凤鸣村</t>
  </si>
  <si>
    <t>刘建岭</t>
  </si>
  <si>
    <t>东庆升村</t>
  </si>
  <si>
    <t>王明军</t>
  </si>
  <si>
    <t>东江村</t>
  </si>
  <si>
    <t>姜国斌</t>
  </si>
  <si>
    <t>村委会主任</t>
  </si>
  <si>
    <t>胜利乡</t>
  </si>
  <si>
    <t>丛海涛</t>
  </si>
  <si>
    <t>合力村</t>
  </si>
  <si>
    <t>张建利</t>
  </si>
  <si>
    <t>伏胜村</t>
  </si>
  <si>
    <t>姚美凤</t>
  </si>
  <si>
    <t>伏安村</t>
  </si>
  <si>
    <t>田峰</t>
  </si>
  <si>
    <t>伏兴村</t>
  </si>
  <si>
    <t>王允涛</t>
  </si>
  <si>
    <t>伏隆村</t>
  </si>
  <si>
    <t>曹树国</t>
  </si>
  <si>
    <t>吉祥乡</t>
  </si>
  <si>
    <t>吴海林</t>
  </si>
  <si>
    <t>吉祥村</t>
  </si>
  <si>
    <t>李金龙</t>
  </si>
  <si>
    <t>德祥村</t>
  </si>
  <si>
    <t>顾令华</t>
  </si>
  <si>
    <t>丰祥村</t>
  </si>
  <si>
    <t>王成国</t>
  </si>
  <si>
    <t>振兴乡</t>
  </si>
  <si>
    <t>王旭东</t>
  </si>
  <si>
    <t>振兴村</t>
  </si>
  <si>
    <t>康显臣</t>
  </si>
  <si>
    <t>古城村</t>
  </si>
  <si>
    <t>张满慧</t>
  </si>
  <si>
    <t>双兴村</t>
  </si>
  <si>
    <t>李明忠</t>
  </si>
  <si>
    <t>汤旺河</t>
  </si>
  <si>
    <t>徐永刚</t>
  </si>
  <si>
    <t>张学武</t>
  </si>
  <si>
    <t>副镇长</t>
  </si>
  <si>
    <t>茨梅村</t>
  </si>
  <si>
    <t>张福臣</t>
  </si>
  <si>
    <t>刘宝秋</t>
  </si>
  <si>
    <t>香兰镇</t>
  </si>
  <si>
    <t>刘传龙</t>
  </si>
  <si>
    <t>副乡长</t>
  </si>
  <si>
    <t>庆丰村</t>
  </si>
  <si>
    <t>初志国</t>
  </si>
  <si>
    <t>双河村</t>
  </si>
  <si>
    <t>夏君山</t>
  </si>
  <si>
    <t>陶家村</t>
  </si>
  <si>
    <t>刘相革</t>
  </si>
  <si>
    <t>永久村</t>
  </si>
  <si>
    <t>张万军</t>
  </si>
  <si>
    <t>红胜村</t>
  </si>
  <si>
    <t>冯希金</t>
  </si>
  <si>
    <t>大兴村</t>
  </si>
  <si>
    <t>熊艳君</t>
  </si>
  <si>
    <t>大屯村</t>
  </si>
  <si>
    <t>李雪峰</t>
  </si>
  <si>
    <t>大有村</t>
  </si>
  <si>
    <t>李泉霖</t>
  </si>
  <si>
    <t>新立村</t>
  </si>
  <si>
    <t>姜岩龙</t>
  </si>
  <si>
    <t>木良村</t>
  </si>
  <si>
    <t>徐洪军</t>
  </si>
  <si>
    <t>新建村</t>
  </si>
  <si>
    <t>陈玉林</t>
  </si>
  <si>
    <t>王彦非</t>
  </si>
  <si>
    <t>李志国</t>
  </si>
  <si>
    <t>赵洪满</t>
  </si>
  <si>
    <t>东大桥村</t>
  </si>
  <si>
    <t>赵希志</t>
  </si>
  <si>
    <t>西大桥村</t>
  </si>
  <si>
    <t>王福军</t>
  </si>
  <si>
    <t>仙马村</t>
  </si>
  <si>
    <t>唐有海</t>
  </si>
  <si>
    <t>亮子河</t>
  </si>
  <si>
    <t>太平川</t>
  </si>
  <si>
    <t>钟欣</t>
  </si>
  <si>
    <t>组织委员</t>
  </si>
  <si>
    <t>竹青村</t>
  </si>
  <si>
    <t>张凤英</t>
  </si>
  <si>
    <t>亮子河林场</t>
  </si>
  <si>
    <t>/</t>
  </si>
  <si>
    <t>腰营林场</t>
  </si>
  <si>
    <t>团结林场</t>
  </si>
  <si>
    <t>亮子河林场塘坝</t>
  </si>
  <si>
    <t>太平川乡</t>
  </si>
  <si>
    <t>老浪河</t>
  </si>
  <si>
    <t>贾士利</t>
  </si>
  <si>
    <t>北靠山村</t>
  </si>
  <si>
    <t>裴志伟</t>
  </si>
  <si>
    <t>南向阳村</t>
  </si>
  <si>
    <t>叶文江</t>
  </si>
  <si>
    <t>北向阳村</t>
  </si>
  <si>
    <t>李  兵</t>
  </si>
  <si>
    <t>石场沟林场</t>
  </si>
  <si>
    <t>香兰河</t>
  </si>
  <si>
    <t>陈海刚</t>
  </si>
  <si>
    <t>渊令博</t>
  </si>
  <si>
    <t>宝合村</t>
  </si>
  <si>
    <t>唐德彬</t>
  </si>
  <si>
    <t>福民村</t>
  </si>
  <si>
    <t>胡小娟</t>
  </si>
  <si>
    <t>石场村</t>
  </si>
  <si>
    <t>时国栋</t>
  </si>
  <si>
    <t>黑金河</t>
  </si>
  <si>
    <t>马广胜</t>
  </si>
  <si>
    <t>牛金龙</t>
  </si>
  <si>
    <t>张国庆</t>
  </si>
  <si>
    <t>13946439039</t>
  </si>
  <si>
    <t>吉城村</t>
  </si>
  <si>
    <t>卢志东</t>
  </si>
  <si>
    <t>13212841699</t>
  </si>
  <si>
    <t>居德村</t>
  </si>
  <si>
    <t>姜克利</t>
  </si>
  <si>
    <t>18644007739</t>
  </si>
  <si>
    <t>新丰村</t>
  </si>
  <si>
    <t>崔立国</t>
  </si>
  <si>
    <t>13836686360</t>
  </si>
  <si>
    <t>高兴武</t>
  </si>
  <si>
    <t>荣春村</t>
  </si>
  <si>
    <t>庄风林</t>
  </si>
  <si>
    <t>江兴村</t>
  </si>
  <si>
    <t>刘卫春</t>
  </si>
  <si>
    <t>卫星村</t>
  </si>
  <si>
    <t>赵化翔</t>
  </si>
  <si>
    <t>新兴村</t>
  </si>
  <si>
    <t>邱广禄</t>
  </si>
  <si>
    <t>黑金河林场</t>
  </si>
  <si>
    <t>格节河</t>
  </si>
  <si>
    <t>李汉文</t>
  </si>
  <si>
    <t>15331871333</t>
  </si>
  <si>
    <t>连胜村</t>
  </si>
  <si>
    <t>高山峰</t>
  </si>
  <si>
    <t>18845475631</t>
  </si>
  <si>
    <t>荣丰村</t>
  </si>
  <si>
    <t>陈晓刚</t>
  </si>
  <si>
    <t>15845182580</t>
  </si>
  <si>
    <t>赵云龙</t>
  </si>
  <si>
    <t>太安村</t>
  </si>
  <si>
    <t>周立国</t>
  </si>
  <si>
    <t>庆兴村</t>
  </si>
  <si>
    <t>刘秀民</t>
  </si>
  <si>
    <t>北兴村</t>
  </si>
  <si>
    <t>胡宏义</t>
  </si>
  <si>
    <t>法斯河</t>
  </si>
  <si>
    <t>永发乡</t>
  </si>
  <si>
    <t>王歆睿</t>
  </si>
  <si>
    <t>朝阳村</t>
  </si>
  <si>
    <t>韩培武</t>
  </si>
  <si>
    <t>南华村</t>
  </si>
  <si>
    <t>崔成哲</t>
  </si>
  <si>
    <t>莲江口监狱十二队</t>
  </si>
  <si>
    <t>阿凌达河</t>
  </si>
  <si>
    <t>鹤立镇</t>
  </si>
  <si>
    <t>郭刚</t>
  </si>
  <si>
    <t>忠诚村</t>
  </si>
  <si>
    <t>陈国贵</t>
  </si>
  <si>
    <t>和平村</t>
  </si>
  <si>
    <t>闫古和</t>
  </si>
  <si>
    <t>团结村</t>
  </si>
  <si>
    <t>王玉祥</t>
  </si>
  <si>
    <t>张永新</t>
  </si>
  <si>
    <t>保祥村</t>
  </si>
  <si>
    <t>王玉刚</t>
  </si>
  <si>
    <t>保安村</t>
  </si>
  <si>
    <t>张海臣</t>
  </si>
  <si>
    <t>南华水库</t>
  </si>
  <si>
    <t>李富</t>
  </si>
  <si>
    <t>全守范</t>
  </si>
  <si>
    <t>法斯河水库</t>
  </si>
  <si>
    <t>刘建江</t>
  </si>
  <si>
    <t>新兴水库</t>
  </si>
  <si>
    <t>刘蕾</t>
  </si>
  <si>
    <t>宣传委员</t>
  </si>
  <si>
    <t>李义新</t>
  </si>
  <si>
    <t>红旗水库</t>
  </si>
  <si>
    <t>白云鹏</t>
  </si>
  <si>
    <t>红泉村</t>
  </si>
  <si>
    <t>马万里</t>
  </si>
  <si>
    <t>跃进水库</t>
  </si>
  <si>
    <t>杨阳</t>
  </si>
  <si>
    <t>跃进村</t>
  </si>
  <si>
    <t>曲作瑞</t>
  </si>
  <si>
    <t>富贵水库</t>
  </si>
  <si>
    <t>史寿义</t>
  </si>
  <si>
    <t>北盛村</t>
  </si>
  <si>
    <t>衡金生</t>
  </si>
  <si>
    <t>15845183988</t>
  </si>
  <si>
    <t>老龙岗水库</t>
  </si>
  <si>
    <t>贾磊</t>
  </si>
  <si>
    <t>互助村</t>
  </si>
  <si>
    <t>房玉刚</t>
  </si>
  <si>
    <t>互助水库</t>
  </si>
  <si>
    <t>陈  有</t>
  </si>
  <si>
    <t>乡、镇河长</t>
  </si>
  <si>
    <t>汤旺乡</t>
  </si>
  <si>
    <t>乡（镇）党委书记</t>
  </si>
  <si>
    <t>孙建军15945421555</t>
  </si>
  <si>
    <t>陈维方
13555020666</t>
  </si>
  <si>
    <t>刘占友
18946439998</t>
  </si>
  <si>
    <t>王贵忠
13634548875</t>
  </si>
  <si>
    <t>李明坤
15845187118</t>
  </si>
  <si>
    <t>郭铁
15845188678</t>
  </si>
  <si>
    <t>李玉英
15945860999</t>
  </si>
  <si>
    <t>秦效国
13329447000</t>
  </si>
  <si>
    <t>欧喜东
18724240002</t>
  </si>
  <si>
    <t>范宏伟
13351861678</t>
  </si>
  <si>
    <t>乡（镇）长</t>
  </si>
  <si>
    <t>赵雷
13329449888</t>
  </si>
  <si>
    <t>温道亮
13845463324</t>
  </si>
  <si>
    <t>宫长旭
13945496911</t>
  </si>
  <si>
    <t>李林
15845186577</t>
  </si>
  <si>
    <t>郑成日
13329449916</t>
  </si>
  <si>
    <t>杨  冰
18003684777</t>
  </si>
  <si>
    <t>付永献
13694664888</t>
  </si>
  <si>
    <t>郑宝斌
13945441657</t>
  </si>
  <si>
    <t>二</t>
  </si>
  <si>
    <t>乡镇级河湖</t>
  </si>
  <si>
    <t>舒乐河</t>
  </si>
  <si>
    <t>香兰监狱土地界限</t>
  </si>
  <si>
    <t>柳成日</t>
  </si>
  <si>
    <t>香兰监狱</t>
  </si>
  <si>
    <t>洼丹河</t>
  </si>
  <si>
    <t>毕全利</t>
  </si>
  <si>
    <t>人大副主席</t>
  </si>
  <si>
    <t>金光村</t>
  </si>
  <si>
    <t>张德军</t>
  </si>
  <si>
    <t>民生村</t>
  </si>
  <si>
    <t>李春宝</t>
  </si>
  <si>
    <t>王文秀</t>
  </si>
  <si>
    <t>月牙河</t>
  </si>
  <si>
    <t>安长林</t>
  </si>
  <si>
    <t>肖建喜</t>
  </si>
  <si>
    <t>双全村</t>
  </si>
  <si>
    <t>杨　发</t>
  </si>
  <si>
    <t>香兰村</t>
  </si>
  <si>
    <t>花　军</t>
  </si>
  <si>
    <t>红星村</t>
  </si>
  <si>
    <t>吴连民</t>
  </si>
  <si>
    <t>魏豪民</t>
  </si>
  <si>
    <t>木良林场</t>
  </si>
  <si>
    <t>张玉柱</t>
  </si>
  <si>
    <t>裕红村</t>
  </si>
  <si>
    <t>王兆文</t>
  </si>
  <si>
    <t>红光村</t>
  </si>
  <si>
    <t>李明光</t>
  </si>
  <si>
    <t>金星村</t>
  </si>
  <si>
    <t>禹庆哲</t>
  </si>
  <si>
    <t>徐振洲</t>
  </si>
  <si>
    <t>保全村</t>
  </si>
  <si>
    <t>田广双</t>
  </si>
  <si>
    <t>路  军</t>
  </si>
  <si>
    <t>兴顺村</t>
  </si>
  <si>
    <t>史  册</t>
  </si>
  <si>
    <t>香兰河水库</t>
  </si>
  <si>
    <t>王成刚</t>
  </si>
  <si>
    <t>西小河</t>
  </si>
  <si>
    <t>李来敏</t>
  </si>
  <si>
    <t>董兴贵</t>
  </si>
  <si>
    <t>李贵金</t>
  </si>
  <si>
    <t>莫华忠</t>
  </si>
  <si>
    <t>仙马河</t>
  </si>
  <si>
    <t>大吉兴岭至仙马村</t>
  </si>
  <si>
    <t>隋士隆</t>
  </si>
  <si>
    <t>会计</t>
  </si>
  <si>
    <t>丁家街河</t>
  </si>
  <si>
    <t>孙同海</t>
  </si>
  <si>
    <t>李相林</t>
  </si>
  <si>
    <t>正阳村</t>
  </si>
  <si>
    <t>刘永和</t>
  </si>
  <si>
    <t>李庆贺</t>
  </si>
  <si>
    <t>败子河</t>
  </si>
  <si>
    <t>冯鹤</t>
  </si>
  <si>
    <t>贺海臣</t>
  </si>
  <si>
    <t>合作村</t>
  </si>
  <si>
    <t>佟亚胜</t>
  </si>
  <si>
    <t>于秋红</t>
  </si>
  <si>
    <t>新胜村</t>
  </si>
  <si>
    <t>陈克文</t>
  </si>
  <si>
    <t>安柏福</t>
  </si>
  <si>
    <t>拉合力河</t>
  </si>
  <si>
    <t>宣晓卓</t>
  </si>
  <si>
    <t>武装部长</t>
  </si>
  <si>
    <t>兴华村</t>
  </si>
  <si>
    <t>魏相财</t>
  </si>
  <si>
    <t>姚运军</t>
  </si>
  <si>
    <t>甜水河</t>
  </si>
  <si>
    <t>温蕾</t>
  </si>
  <si>
    <t>长青村</t>
  </si>
  <si>
    <t>苏国军</t>
  </si>
  <si>
    <t>宝山村</t>
  </si>
  <si>
    <t>刘  彦</t>
  </si>
  <si>
    <t>解放村</t>
  </si>
  <si>
    <t>顾凤全</t>
  </si>
  <si>
    <t>小金河</t>
  </si>
  <si>
    <t>杜茂林</t>
  </si>
  <si>
    <t>东风林场</t>
  </si>
  <si>
    <t>新开河</t>
  </si>
  <si>
    <t>张明军</t>
  </si>
  <si>
    <t>金川村</t>
  </si>
  <si>
    <t>李业平</t>
  </si>
  <si>
    <t>前拉古河</t>
  </si>
  <si>
    <t>陈志辉</t>
  </si>
  <si>
    <t>开发村</t>
  </si>
  <si>
    <t>李少革</t>
  </si>
  <si>
    <t>旭日村</t>
  </si>
  <si>
    <t>刘志龙</t>
  </si>
  <si>
    <t>义兴村</t>
  </si>
  <si>
    <t>李文兴</t>
  </si>
  <si>
    <t>后拉古河</t>
  </si>
  <si>
    <t>格节河分水岭南至开发村（太和屯）</t>
  </si>
  <si>
    <t>张振生</t>
  </si>
  <si>
    <t>曲立革</t>
  </si>
  <si>
    <t>半截河</t>
  </si>
  <si>
    <t>任怀友</t>
  </si>
  <si>
    <t>崔勇</t>
  </si>
  <si>
    <t>红卫村</t>
  </si>
  <si>
    <t>苏艳芳</t>
  </si>
  <si>
    <t>加兴村</t>
  </si>
  <si>
    <t>朱喜友</t>
  </si>
  <si>
    <t>前进村</t>
  </si>
  <si>
    <t>跃进河</t>
  </si>
  <si>
    <t>杨焕东</t>
  </si>
  <si>
    <t>莲江口监狱十四队</t>
  </si>
  <si>
    <t>莲江口监狱十五队</t>
  </si>
  <si>
    <t>乌龙河</t>
  </si>
  <si>
    <t>杨秀库</t>
  </si>
  <si>
    <t>河发村</t>
  </si>
  <si>
    <t>牟忠孝</t>
  </si>
  <si>
    <t>宋俊儒</t>
  </si>
  <si>
    <t>建平村</t>
  </si>
  <si>
    <t>王亚娟</t>
  </si>
  <si>
    <t>太平村</t>
  </si>
  <si>
    <t>张文权</t>
  </si>
  <si>
    <t>民盛村</t>
  </si>
  <si>
    <t>闫兴友</t>
  </si>
  <si>
    <t>刘树章</t>
  </si>
  <si>
    <t>民主总排干</t>
  </si>
  <si>
    <t>王程</t>
  </si>
  <si>
    <t>兴化村</t>
  </si>
  <si>
    <t>魏建增</t>
  </si>
  <si>
    <t>王树青</t>
  </si>
  <si>
    <t>于胜龙</t>
  </si>
  <si>
    <t>平原村</t>
  </si>
  <si>
    <t>王全金</t>
  </si>
  <si>
    <t>黄花排干</t>
  </si>
  <si>
    <t>刘南香</t>
  </si>
  <si>
    <t>黄花村</t>
  </si>
  <si>
    <t>牟洪斌</t>
  </si>
  <si>
    <t>许善峰</t>
  </si>
  <si>
    <t>鹤立河</t>
  </si>
  <si>
    <t>鹤立河堤防新华农场末端至梧桐河农场起点</t>
  </si>
  <si>
    <t>张海彦</t>
  </si>
  <si>
    <t xml:space="preserve"> 韩相歧</t>
  </si>
  <si>
    <t>三</t>
  </si>
  <si>
    <t>村级河湖</t>
  </si>
  <si>
    <t>双丰排干</t>
  </si>
  <si>
    <t>双丰村</t>
  </si>
  <si>
    <t>陶永良</t>
  </si>
  <si>
    <t>振兴二排干</t>
  </si>
  <si>
    <t>刘春迎</t>
  </si>
  <si>
    <t>振兴一排干</t>
  </si>
  <si>
    <t>民生塘坝</t>
  </si>
  <si>
    <t>兰德军</t>
  </si>
  <si>
    <t>红星塘坝</t>
  </si>
  <si>
    <t>王士红</t>
  </si>
  <si>
    <t>庆东塘坝</t>
  </si>
  <si>
    <t>庆东村</t>
  </si>
  <si>
    <t>孙士东</t>
  </si>
  <si>
    <t>香兰水稻良种场塘坝</t>
  </si>
  <si>
    <t>保安村村支部书记</t>
  </si>
  <si>
    <t>北阳塘坝</t>
  </si>
  <si>
    <t>德泉塘坝</t>
  </si>
  <si>
    <t>赵树山</t>
  </si>
  <si>
    <t>兴隆塘坝</t>
  </si>
  <si>
    <t>兴隆村</t>
  </si>
  <si>
    <t>刘建成</t>
  </si>
  <si>
    <t>江兴塘坝</t>
  </si>
  <si>
    <t>卫星塘坝</t>
  </si>
  <si>
    <t>新兴塘坝</t>
  </si>
  <si>
    <t>张怀成</t>
  </si>
  <si>
    <t>新望塘坝</t>
  </si>
  <si>
    <t>谢金伟</t>
  </si>
  <si>
    <t>农牧塘坝</t>
  </si>
  <si>
    <t>农牧村</t>
  </si>
  <si>
    <t>保安塘坝</t>
  </si>
  <si>
    <t>孙立刚</t>
  </si>
  <si>
    <t>胜利泡子</t>
  </si>
  <si>
    <t>胜利村</t>
  </si>
  <si>
    <t>张少海</t>
  </si>
  <si>
    <t>13199121310</t>
  </si>
  <si>
    <t>荣丰泡子</t>
  </si>
  <si>
    <t>农业局</t>
  </si>
  <si>
    <t>江喜才</t>
  </si>
  <si>
    <t>备注：“/”不设河长。</t>
  </si>
  <si>
    <t xml:space="preserve">      </t>
  </si>
  <si>
    <t xml:space="preserve">    </t>
  </si>
  <si>
    <t xml:space="preserve">   rsr</t>
  </si>
  <si>
    <t>河湖分布情况一览表</t>
  </si>
  <si>
    <t>行标签</t>
  </si>
  <si>
    <t>大榆树</t>
  </si>
  <si>
    <t>二龙山</t>
  </si>
  <si>
    <t>富锦</t>
  </si>
  <si>
    <t>宏胜</t>
  </si>
  <si>
    <t>锦山</t>
  </si>
  <si>
    <t>上街基</t>
  </si>
  <si>
    <t>头林</t>
  </si>
  <si>
    <t>向阳川</t>
  </si>
  <si>
    <t>兴隆岗</t>
  </si>
  <si>
    <t>砚山</t>
  </si>
  <si>
    <t>长安</t>
  </si>
  <si>
    <t>河段计</t>
  </si>
  <si>
    <t>流经
乡镇</t>
  </si>
  <si>
    <t>镇段计</t>
  </si>
  <si>
    <t>上街基镇</t>
  </si>
  <si>
    <t>和悦陆村</t>
  </si>
  <si>
    <t>诚信村</t>
  </si>
  <si>
    <t>万宝村</t>
  </si>
  <si>
    <t>振永村</t>
  </si>
  <si>
    <t>万有村</t>
  </si>
  <si>
    <t>清化村</t>
  </si>
  <si>
    <t>市级</t>
  </si>
  <si>
    <t>富锦镇</t>
  </si>
  <si>
    <t>嘎尔当村</t>
  </si>
  <si>
    <t>二砖村</t>
  </si>
  <si>
    <t>镇级</t>
  </si>
  <si>
    <t>大榆树镇</t>
  </si>
  <si>
    <t>福合村</t>
  </si>
  <si>
    <t>长发岗村</t>
  </si>
  <si>
    <t>富珍村</t>
  </si>
  <si>
    <t>正东村</t>
  </si>
  <si>
    <t>福胜村</t>
  </si>
  <si>
    <t>七桥村</t>
  </si>
  <si>
    <t>村级</t>
  </si>
  <si>
    <t>挠力河</t>
  </si>
  <si>
    <t>宏胜镇</t>
  </si>
  <si>
    <t>永旺村</t>
  </si>
  <si>
    <t>种畜场</t>
  </si>
  <si>
    <t>新七星河</t>
  </si>
  <si>
    <t>头林镇</t>
  </si>
  <si>
    <t>兴林村</t>
  </si>
  <si>
    <t>双福村</t>
  </si>
  <si>
    <t>西林村</t>
  </si>
  <si>
    <t>新明屯</t>
  </si>
  <si>
    <t>二林村</t>
  </si>
  <si>
    <t>兴隆岗镇</t>
  </si>
  <si>
    <t>宏伟村</t>
  </si>
  <si>
    <t>幸福村</t>
  </si>
  <si>
    <t>福升村</t>
  </si>
  <si>
    <t>前富村</t>
  </si>
  <si>
    <t>新风村</t>
  </si>
  <si>
    <t>东悦村</t>
  </si>
  <si>
    <t>高台子村</t>
  </si>
  <si>
    <t>内七星河</t>
  </si>
  <si>
    <t>宏林屯</t>
  </si>
  <si>
    <t>兴家村</t>
  </si>
  <si>
    <t>北河村</t>
  </si>
  <si>
    <t>锦山镇</t>
  </si>
  <si>
    <t>民胜屯</t>
  </si>
  <si>
    <t>民兴村</t>
  </si>
  <si>
    <t>仁义村</t>
  </si>
  <si>
    <t>建设村</t>
  </si>
  <si>
    <t>二道岗村</t>
  </si>
  <si>
    <t>莲花河</t>
  </si>
  <si>
    <t>长安镇</t>
  </si>
  <si>
    <t>漂筏村</t>
  </si>
  <si>
    <t>南岗屯</t>
  </si>
  <si>
    <t>巨贤村</t>
  </si>
  <si>
    <t>于家屯</t>
  </si>
  <si>
    <t>富锦支河</t>
  </si>
  <si>
    <t>向阳川镇</t>
  </si>
  <si>
    <t>孟家岗村</t>
  </si>
  <si>
    <t>永太村</t>
  </si>
  <si>
    <t>新开流支河</t>
  </si>
  <si>
    <t>东升村</t>
  </si>
  <si>
    <t>东胜村</t>
  </si>
  <si>
    <t>鹿林村</t>
  </si>
  <si>
    <t>六合堂排干</t>
  </si>
  <si>
    <t>育林村</t>
  </si>
  <si>
    <t>南林村</t>
  </si>
  <si>
    <t>南河屯（红山村）</t>
  </si>
  <si>
    <t>锦东一干</t>
  </si>
  <si>
    <t>东日新村</t>
  </si>
  <si>
    <t>西日新村</t>
  </si>
  <si>
    <t>心湖屯</t>
  </si>
  <si>
    <t>致富排干</t>
  </si>
  <si>
    <t>砚山镇</t>
  </si>
  <si>
    <t>东安村</t>
  </si>
  <si>
    <t>福祥排干</t>
  </si>
  <si>
    <t>双胜屯</t>
  </si>
  <si>
    <t>复兴村</t>
  </si>
  <si>
    <t>永丰村</t>
  </si>
  <si>
    <t>幸福排干</t>
  </si>
  <si>
    <t>长安排干</t>
  </si>
  <si>
    <t>东风岗林场</t>
  </si>
  <si>
    <t>金林村</t>
  </si>
  <si>
    <t>兴发村</t>
  </si>
  <si>
    <t>农场屯</t>
  </si>
  <si>
    <t>花马排干</t>
  </si>
  <si>
    <t>北桥屯</t>
  </si>
  <si>
    <t>西河屯</t>
  </si>
  <si>
    <t>宏林村</t>
  </si>
  <si>
    <t>七排干</t>
  </si>
  <si>
    <t>二龙山镇</t>
  </si>
  <si>
    <t>新龙村</t>
  </si>
  <si>
    <t>新宏村</t>
  </si>
  <si>
    <t>三环泡</t>
  </si>
  <si>
    <t>三环泡滞洪区</t>
  </si>
  <si>
    <t>联富屯</t>
  </si>
  <si>
    <t>联兴屯</t>
  </si>
  <si>
    <t>河西村</t>
  </si>
  <si>
    <t>西岗村</t>
  </si>
  <si>
    <t>兴会村</t>
  </si>
  <si>
    <t>黑鱼泡</t>
  </si>
  <si>
    <t>黑鱼泡滞洪区</t>
  </si>
  <si>
    <t>二道岗</t>
  </si>
  <si>
    <t>庆胜村</t>
  </si>
  <si>
    <t>富士村</t>
  </si>
  <si>
    <t>富林村</t>
  </si>
  <si>
    <t>新旭村</t>
  </si>
  <si>
    <t>永东村</t>
  </si>
  <si>
    <t>山西排干</t>
  </si>
  <si>
    <t>正太村</t>
  </si>
  <si>
    <t>正和村</t>
  </si>
  <si>
    <t>中义屯</t>
  </si>
  <si>
    <t>龙安村</t>
  </si>
  <si>
    <t>东来村</t>
  </si>
  <si>
    <t>万福排干</t>
  </si>
  <si>
    <t>北地界村</t>
  </si>
  <si>
    <t>吉良村</t>
  </si>
  <si>
    <t>新卫村</t>
  </si>
  <si>
    <t>太东排干</t>
  </si>
  <si>
    <t>金山村</t>
  </si>
  <si>
    <t>安山村</t>
  </si>
  <si>
    <t>盛田村</t>
  </si>
  <si>
    <t>张仰山排干</t>
  </si>
  <si>
    <t>后山村</t>
  </si>
  <si>
    <t>东山屯</t>
  </si>
  <si>
    <t>六合村</t>
  </si>
  <si>
    <t>双庆排干</t>
  </si>
  <si>
    <t>向阳川村</t>
  </si>
  <si>
    <t>丰太村</t>
  </si>
  <si>
    <t>何家湾排干</t>
  </si>
  <si>
    <t>龙山村</t>
  </si>
  <si>
    <t>共荣村</t>
  </si>
  <si>
    <t>北山村</t>
  </si>
  <si>
    <t>康庄村</t>
  </si>
  <si>
    <t>长春岭排干</t>
  </si>
  <si>
    <t>福祥屯</t>
  </si>
  <si>
    <t>恒山村</t>
  </si>
  <si>
    <t>平安村</t>
  </si>
  <si>
    <t>田发村</t>
  </si>
  <si>
    <t>砚山村</t>
  </si>
  <si>
    <t>大榆树排干</t>
  </si>
  <si>
    <t>仁安村</t>
  </si>
  <si>
    <t>七桥排干</t>
  </si>
  <si>
    <t>山北村</t>
  </si>
  <si>
    <t>凤山屯</t>
  </si>
  <si>
    <t>后甲村</t>
  </si>
  <si>
    <t>世一村</t>
  </si>
  <si>
    <t>中永屯</t>
  </si>
  <si>
    <t>公安村</t>
  </si>
  <si>
    <t>久安屯</t>
  </si>
  <si>
    <t>八排干</t>
  </si>
  <si>
    <t>红旗排干</t>
  </si>
  <si>
    <t>益乡屯</t>
  </si>
  <si>
    <t>殿文村</t>
  </si>
  <si>
    <t>靖安屯</t>
  </si>
  <si>
    <t>民安村</t>
  </si>
  <si>
    <t>大安村</t>
  </si>
  <si>
    <t>太平屯</t>
  </si>
  <si>
    <t>河北总干</t>
  </si>
  <si>
    <t>四合村</t>
  </si>
  <si>
    <t>三合村</t>
  </si>
  <si>
    <t>合发村</t>
  </si>
  <si>
    <t>万发村</t>
  </si>
  <si>
    <t>希贤村</t>
  </si>
  <si>
    <t>天安村</t>
  </si>
  <si>
    <t>三林排干</t>
  </si>
  <si>
    <t>德胜村</t>
  </si>
  <si>
    <t>长安村</t>
  </si>
  <si>
    <t>高家村</t>
  </si>
  <si>
    <t>贵祥屯</t>
  </si>
  <si>
    <t>东北村</t>
  </si>
  <si>
    <t>兴林排干</t>
  </si>
  <si>
    <t>兴隆总干</t>
  </si>
  <si>
    <t>南河屯</t>
  </si>
  <si>
    <t>宏胜农场</t>
  </si>
  <si>
    <t>龙星屯</t>
  </si>
  <si>
    <t>龙华村</t>
  </si>
  <si>
    <t>红山村</t>
  </si>
  <si>
    <t>半截林排干</t>
  </si>
  <si>
    <t>二道岗滞洪区</t>
  </si>
  <si>
    <t>头林排干</t>
  </si>
  <si>
    <t>建华村</t>
  </si>
  <si>
    <t>福合屯</t>
  </si>
  <si>
    <t>结合村</t>
  </si>
  <si>
    <t>新合屯</t>
  </si>
  <si>
    <t>二林排干</t>
  </si>
  <si>
    <t>头林村</t>
  </si>
  <si>
    <t>东林村</t>
  </si>
  <si>
    <t>庆合村</t>
  </si>
  <si>
    <t>东安排干</t>
  </si>
  <si>
    <t>双兴屯</t>
  </si>
  <si>
    <t>林发排干</t>
  </si>
  <si>
    <t>龙阳村</t>
  </si>
  <si>
    <t>集民村</t>
  </si>
  <si>
    <t>永乐村</t>
  </si>
  <si>
    <t>太东村</t>
  </si>
  <si>
    <t>东五顶排干</t>
  </si>
  <si>
    <t>小河子水库</t>
  </si>
  <si>
    <t>新安村</t>
  </si>
  <si>
    <t>靠山村</t>
  </si>
  <si>
    <t>庆平村</t>
  </si>
  <si>
    <t>永善村</t>
  </si>
  <si>
    <t>荣胜屯</t>
  </si>
  <si>
    <t>东福村</t>
  </si>
  <si>
    <t>三林村</t>
  </si>
  <si>
    <t>东风屯</t>
  </si>
  <si>
    <t>五林屯</t>
  </si>
  <si>
    <t>幸安屯</t>
  </si>
  <si>
    <t>农田屯</t>
  </si>
  <si>
    <t>农田</t>
  </si>
  <si>
    <t>联发屯</t>
  </si>
  <si>
    <t>隆川村</t>
  </si>
  <si>
    <t>大榆树村</t>
  </si>
  <si>
    <t>富兴屯</t>
  </si>
  <si>
    <t>富海村</t>
  </si>
  <si>
    <t>长春岭村</t>
  </si>
  <si>
    <t>四化屯</t>
  </si>
  <si>
    <t>徐家店村</t>
  </si>
  <si>
    <t>红日屯</t>
  </si>
  <si>
    <t>隆胜村</t>
  </si>
  <si>
    <t>东岗村</t>
  </si>
  <si>
    <t>庆丰屯</t>
  </si>
  <si>
    <t>龙江村</t>
  </si>
  <si>
    <t>红旗村</t>
  </si>
  <si>
    <t>王贵村</t>
  </si>
  <si>
    <t>永庆村</t>
  </si>
  <si>
    <t>重兴村</t>
  </si>
  <si>
    <t>近山村</t>
  </si>
  <si>
    <t>洪洲屯</t>
  </si>
  <si>
    <t>锦山村</t>
  </si>
  <si>
    <t>八家子屯</t>
  </si>
  <si>
    <t>新光村</t>
  </si>
  <si>
    <t>巨福村</t>
  </si>
  <si>
    <t>林发屯</t>
  </si>
  <si>
    <t>东五顶村</t>
  </si>
  <si>
    <t>小河子村</t>
  </si>
  <si>
    <t>河湖</t>
  </si>
  <si>
    <t>政区</t>
  </si>
  <si>
    <t>行政村
数</t>
  </si>
  <si>
    <t>小微</t>
  </si>
  <si>
    <t>排口</t>
  </si>
  <si>
    <t>福合村（福仁屯）</t>
  </si>
  <si>
    <t>松花江（富锦市段）</t>
  </si>
  <si>
    <t>松花江（富锦市段）
七桥排干</t>
  </si>
  <si>
    <t>锦东一干
七桥排干</t>
  </si>
  <si>
    <t>海沟村</t>
  </si>
  <si>
    <t>邵店村</t>
  </si>
  <si>
    <t>华胜村</t>
  </si>
  <si>
    <t>莲花河（富锦市段）</t>
  </si>
  <si>
    <t>太东排干
张仰山排干</t>
  </si>
  <si>
    <t>太东排干
双庆排干</t>
  </si>
  <si>
    <t>太东排干
张仰山排干
双庆排干</t>
  </si>
  <si>
    <t>三胜村</t>
  </si>
  <si>
    <t>三胜村（荣胜屯）</t>
  </si>
  <si>
    <t>二龙山镇（二桥村）</t>
  </si>
  <si>
    <t>春光村（即朝阳村）</t>
  </si>
  <si>
    <t>德林村</t>
  </si>
  <si>
    <t xml:space="preserve">
新合村（新莲屯）
</t>
  </si>
  <si>
    <t>新桥村</t>
  </si>
  <si>
    <t>新民村（新旺屯）</t>
  </si>
  <si>
    <t>企业河长</t>
  </si>
  <si>
    <t>兴东村</t>
  </si>
  <si>
    <t xml:space="preserve">城东村（中兴屯）
</t>
  </si>
  <si>
    <t>东郊村</t>
  </si>
  <si>
    <t>临城村</t>
  </si>
  <si>
    <t>林场村</t>
  </si>
  <si>
    <t>上街基村</t>
  </si>
  <si>
    <t>富华村</t>
  </si>
  <si>
    <t>民胜村</t>
  </si>
  <si>
    <t>兴农村</t>
  </si>
  <si>
    <t>兴利村</t>
  </si>
  <si>
    <t>挠力河（富锦市段）</t>
  </si>
  <si>
    <t>新七星河（富锦市段）
新开流支河</t>
  </si>
  <si>
    <t>新七星河（富锦市段）</t>
  </si>
  <si>
    <t>内七星河（富锦市段）</t>
  </si>
  <si>
    <t>红山村（南河屯）</t>
  </si>
  <si>
    <t>内七星河（富锦市段）
七排干</t>
  </si>
  <si>
    <t>兴东村（西河屯）</t>
  </si>
  <si>
    <t>新开流支河
八排干</t>
  </si>
  <si>
    <t>龙江村（龙星屯）</t>
  </si>
  <si>
    <t>仁和村</t>
  </si>
  <si>
    <t>明胜村</t>
  </si>
  <si>
    <t>永平村</t>
  </si>
  <si>
    <t>兴利村（胜利屯）</t>
  </si>
  <si>
    <t>后甲村（凤山屯）</t>
  </si>
  <si>
    <t>双林村</t>
  </si>
  <si>
    <t xml:space="preserve"> 民利村</t>
  </si>
  <si>
    <t>南化村</t>
  </si>
  <si>
    <t>富廷村</t>
  </si>
  <si>
    <t>黑鱼村</t>
  </si>
  <si>
    <t>万有村(松江屯）</t>
  </si>
  <si>
    <t>松花江（富锦市段）
长安排干</t>
  </si>
  <si>
    <t>中和村</t>
  </si>
  <si>
    <t>大户村</t>
  </si>
  <si>
    <t>西福山村</t>
  </si>
  <si>
    <t>永升村</t>
  </si>
  <si>
    <t>占山村</t>
  </si>
  <si>
    <t>宋店村</t>
  </si>
  <si>
    <t>宏甸村</t>
  </si>
  <si>
    <t>东立村</t>
  </si>
  <si>
    <t>德福村</t>
  </si>
  <si>
    <t>林河村</t>
  </si>
  <si>
    <t>新七星河（富锦市段）
二林排干</t>
  </si>
  <si>
    <t>新七星河（富锦市段）
头林排干</t>
  </si>
  <si>
    <t>新七星河（富锦市段） 
二林排干</t>
  </si>
  <si>
    <t>新七星河（富锦市段）
二林排干
头林排干</t>
  </si>
  <si>
    <t>双林村（双胜屯）</t>
  </si>
  <si>
    <t>建华村（既复兴村）</t>
  </si>
  <si>
    <t>富锦支河
半截林排干
头林排干</t>
  </si>
  <si>
    <t>富锦支河
半截林排干</t>
  </si>
  <si>
    <t>永丰村（新合屯）</t>
  </si>
  <si>
    <t>兴富村</t>
  </si>
  <si>
    <t>东明村</t>
  </si>
  <si>
    <t>头林排干
二林排干</t>
  </si>
  <si>
    <t>庆富村</t>
  </si>
  <si>
    <t>新七星河（富锦市段）
富锦支河</t>
  </si>
  <si>
    <t>新七星河（富锦市段）
六合堂排干</t>
  </si>
  <si>
    <t>锦东一干
致富排干</t>
  </si>
  <si>
    <t>中和村（中义屯huo锦东屯）</t>
  </si>
  <si>
    <t>龙安村(兴隆屯)</t>
  </si>
  <si>
    <t>南岗村</t>
  </si>
  <si>
    <t>马鞍山村</t>
  </si>
  <si>
    <t>友谊村</t>
  </si>
  <si>
    <t>东新民村</t>
  </si>
  <si>
    <t>择林村</t>
  </si>
  <si>
    <t>福泉村</t>
  </si>
  <si>
    <t>永福村</t>
  </si>
  <si>
    <t>新七星河（富锦市段）
兴隆总干</t>
  </si>
  <si>
    <t>新华村</t>
  </si>
  <si>
    <t>新七星河（富锦市段）
三林排干
兴隆总干</t>
  </si>
  <si>
    <t>新七星河（富锦市段）
三林排干</t>
  </si>
  <si>
    <t>东风岗林场（放到兴胜村）</t>
  </si>
  <si>
    <t>新开流支河
七排干</t>
  </si>
  <si>
    <t>兴富村(农场屯)</t>
  </si>
  <si>
    <t>东明村(联富屯)</t>
  </si>
  <si>
    <t>三环泡滞洪区（富锦市段）</t>
  </si>
  <si>
    <t>河西村(联兴屯)</t>
  </si>
  <si>
    <t>三环泡滞洪区（富锦市段）
兴林排干</t>
  </si>
  <si>
    <t>新林村</t>
  </si>
  <si>
    <t>永富村</t>
  </si>
  <si>
    <t>富山村</t>
  </si>
  <si>
    <t>双发村</t>
  </si>
  <si>
    <t>东瑞村（诚义屯）</t>
  </si>
  <si>
    <t>连生村</t>
  </si>
  <si>
    <t>永发村</t>
  </si>
  <si>
    <t>长兴村</t>
  </si>
  <si>
    <t>新七星河（富锦市段）
长安排干</t>
  </si>
  <si>
    <t>南岗村（ji长富农场）</t>
  </si>
  <si>
    <t>新立村（于家屯）</t>
  </si>
  <si>
    <t>新七星河（富锦市段）
幸福排干</t>
  </si>
  <si>
    <t>富锦支河
花马排干</t>
  </si>
  <si>
    <t>东北村(心湖屯)</t>
  </si>
  <si>
    <t>民安村(靖安屯)</t>
  </si>
  <si>
    <t>新华村(太平屯)</t>
  </si>
  <si>
    <t>务本村</t>
  </si>
  <si>
    <t>长胜村</t>
  </si>
  <si>
    <t>巨贤村(致祥屯)</t>
  </si>
  <si>
    <t>永胜村</t>
  </si>
  <si>
    <t>富锦市纳入河湖管护范围河湖共计40条：</t>
  </si>
  <si>
    <t>1.（省级河流2条）</t>
  </si>
  <si>
    <t>松花江（富锦市段）挠力河（富锦市段）</t>
  </si>
  <si>
    <t>2.（佳木斯市级河流1条）</t>
  </si>
  <si>
    <t>黑鱼泡滞洪区（富锦市段）</t>
  </si>
  <si>
    <t>3.（富锦市市级河流15条）</t>
  </si>
  <si>
    <t>内七星河（富锦市段）、富锦支河、新开流支河、莲花河（富锦市段）、三环泡滞洪区（富锦市段）、新七星河（富锦市段）、锦东一干、六合堂排干、致富排干、福祥排干、花马排干、幸福排干、长安排干、七排干、二道岗滞洪区</t>
  </si>
  <si>
    <t>4.（富锦市镇级河流18条）</t>
  </si>
  <si>
    <t>半截林排干、头林排干、二林排干、太东排干、张仰山排干、双庆排干、河北总干、三林排干、兴隆总干、兴林排干、大榆树排干、七桥排干、长春岭排干、何家湾排干、八排干、红旗排干、山西排干、万福排干</t>
  </si>
  <si>
    <t>5.（富锦市村级河流4条红色待定）</t>
  </si>
  <si>
    <r>
      <rPr>
        <sz val="11"/>
        <color rgb="FFFF0000"/>
        <rFont val="宋体"/>
        <charset val="134"/>
      </rPr>
      <t>东安排干、林发排干、</t>
    </r>
    <r>
      <rPr>
        <sz val="11"/>
        <color theme="1"/>
        <rFont val="宋体"/>
        <charset val="134"/>
      </rPr>
      <t>东五顶排干、小河子水库</t>
    </r>
  </si>
  <si>
    <t>附件</t>
  </si>
  <si>
    <t xml:space="preserve"> 富锦市三级河湖长名单</t>
  </si>
  <si>
    <t>市级
河湖长</t>
  </si>
  <si>
    <t>乡镇级河湖长</t>
  </si>
  <si>
    <t>流经
村屯</t>
  </si>
  <si>
    <t>村级
河湖长</t>
  </si>
  <si>
    <t>电话</t>
  </si>
  <si>
    <t>梁庆民</t>
  </si>
  <si>
    <t>佳市政协副主席、富锦市委书记</t>
  </si>
  <si>
    <t>颜  萍
唐子轩</t>
  </si>
  <si>
    <t>镇党委书记
镇    长</t>
  </si>
  <si>
    <t>15645433222
13069938719</t>
  </si>
  <si>
    <t>方伟</t>
  </si>
  <si>
    <t>支部书记</t>
  </si>
  <si>
    <t>18545425222</t>
  </si>
  <si>
    <t>袁宏涛</t>
  </si>
  <si>
    <t>市委副书记</t>
  </si>
  <si>
    <t>刘庆国</t>
  </si>
  <si>
    <t>18724253432</t>
  </si>
  <si>
    <t>赵立民</t>
  </si>
  <si>
    <t>15765432065</t>
  </si>
  <si>
    <t>王喜章</t>
  </si>
  <si>
    <t>15603680988</t>
  </si>
  <si>
    <t>谢世昌</t>
  </si>
  <si>
    <t>15244798656</t>
  </si>
  <si>
    <t>赵立勇</t>
  </si>
  <si>
    <t>15246432323</t>
  </si>
  <si>
    <t>王洪亮</t>
  </si>
  <si>
    <t>18245422345</t>
  </si>
  <si>
    <t>于长顺
杨  潇</t>
  </si>
  <si>
    <t>15145428000
18556615666</t>
  </si>
  <si>
    <t>董文明</t>
  </si>
  <si>
    <t>吕忠华</t>
  </si>
  <si>
    <t>包  志
高恩彬</t>
  </si>
  <si>
    <t>13212994000
18946423450</t>
  </si>
  <si>
    <t>祖玉河</t>
  </si>
  <si>
    <t>负责人</t>
  </si>
  <si>
    <t>13796362213</t>
  </si>
  <si>
    <t>靳维鹏</t>
  </si>
  <si>
    <t>13945435353</t>
  </si>
  <si>
    <t>梁永</t>
  </si>
  <si>
    <t>15214547636</t>
  </si>
  <si>
    <t>刘金祥</t>
  </si>
  <si>
    <t>15545857666</t>
  </si>
  <si>
    <t>李海峰</t>
  </si>
  <si>
    <t>村主任</t>
  </si>
  <si>
    <t>13845443088</t>
  </si>
  <si>
    <t>宫相忱</t>
  </si>
  <si>
    <t>18745419977</t>
  </si>
  <si>
    <t>赵尉凯</t>
  </si>
  <si>
    <t>市委副书记、市长</t>
  </si>
  <si>
    <t>任  政
常志强</t>
  </si>
  <si>
    <t>18845466177
18245441916</t>
  </si>
  <si>
    <t>刘德喜</t>
  </si>
  <si>
    <t>13512624907</t>
  </si>
  <si>
    <t>王  刚</t>
  </si>
  <si>
    <t>市政府副市长</t>
  </si>
  <si>
    <t>吴长玉</t>
  </si>
  <si>
    <t>马场场长</t>
  </si>
  <si>
    <t>13054368926</t>
  </si>
  <si>
    <t>董仲申</t>
  </si>
  <si>
    <t>市委常委、  纪委书记、监委主任</t>
  </si>
  <si>
    <t>王大波
李  坤</t>
  </si>
  <si>
    <t>18724285222
13845438789</t>
  </si>
  <si>
    <t>张金雨</t>
  </si>
  <si>
    <t>李晓珊</t>
  </si>
  <si>
    <t>穆晓娜</t>
  </si>
  <si>
    <t>15246436155</t>
  </si>
  <si>
    <t>杨春龙
金国辉</t>
  </si>
  <si>
    <t>16720128777
18745416100</t>
  </si>
  <si>
    <t>卜庆华</t>
  </si>
  <si>
    <t>副主任</t>
  </si>
  <si>
    <t>13763632117</t>
  </si>
  <si>
    <t xml:space="preserve">
刘珉多</t>
  </si>
  <si>
    <t xml:space="preserve"> 
18944546555</t>
  </si>
  <si>
    <t>刘志平</t>
  </si>
  <si>
    <t>张宝山</t>
  </si>
  <si>
    <t>白树臣</t>
  </si>
  <si>
    <t>13945448619</t>
  </si>
  <si>
    <t>李德宝</t>
  </si>
  <si>
    <t>15636464111</t>
  </si>
  <si>
    <t>李文洪</t>
  </si>
  <si>
    <t>13846105195</t>
  </si>
  <si>
    <t>赵浩宇
崔师亮</t>
  </si>
  <si>
    <t>15845420222
18746087000</t>
  </si>
  <si>
    <t>段起国</t>
  </si>
  <si>
    <t>15246433069</t>
  </si>
  <si>
    <t>郭  锐</t>
  </si>
  <si>
    <t>市委常委、政法委书记</t>
  </si>
  <si>
    <t>尹建军
韩  夺</t>
  </si>
  <si>
    <t>13351663777
15545750999</t>
  </si>
  <si>
    <t>石岩</t>
  </si>
  <si>
    <t>臧玉军</t>
  </si>
  <si>
    <t>段宝贵</t>
  </si>
  <si>
    <t>村副主任</t>
  </si>
  <si>
    <t>13763632077</t>
  </si>
  <si>
    <t>季振忠</t>
  </si>
  <si>
    <t>13796362089</t>
  </si>
  <si>
    <t>周文举</t>
  </si>
  <si>
    <t>王强</t>
  </si>
  <si>
    <t>13674548786</t>
  </si>
  <si>
    <t>杜建军</t>
  </si>
  <si>
    <t>15945873455</t>
  </si>
  <si>
    <t>付玉权</t>
  </si>
  <si>
    <t>15245400856</t>
  </si>
  <si>
    <t>赵亮</t>
  </si>
  <si>
    <t>13512627304</t>
  </si>
  <si>
    <t>万永发</t>
  </si>
  <si>
    <t>市委常委、市政府副市长</t>
  </si>
  <si>
    <t>李成才
张  帅</t>
  </si>
  <si>
    <t>15246433555
18946403456</t>
  </si>
  <si>
    <t>孙海良</t>
  </si>
  <si>
    <t>13351660666</t>
  </si>
  <si>
    <t>丁洪亮</t>
  </si>
  <si>
    <t>宋  琳</t>
  </si>
  <si>
    <t>市委常委、组织部部长</t>
  </si>
  <si>
    <t>乔鹏祥</t>
  </si>
  <si>
    <t>13512624599</t>
  </si>
  <si>
    <t>郭立军</t>
  </si>
  <si>
    <t>张正宪</t>
  </si>
  <si>
    <t>刘广伟</t>
  </si>
  <si>
    <t>13846100966</t>
  </si>
  <si>
    <t>王孟久</t>
  </si>
  <si>
    <t>姚万民</t>
  </si>
  <si>
    <t>村负责人</t>
  </si>
  <si>
    <t>阮强</t>
  </si>
  <si>
    <t>18246362555</t>
  </si>
  <si>
    <t>石永良</t>
  </si>
  <si>
    <t>18346879345</t>
  </si>
  <si>
    <t>李成友</t>
  </si>
  <si>
    <t>13945492883</t>
  </si>
  <si>
    <t>国福良</t>
  </si>
  <si>
    <t>13555421648</t>
  </si>
  <si>
    <t>王永生</t>
  </si>
  <si>
    <t>牛作森</t>
  </si>
  <si>
    <t>13394578730</t>
  </si>
  <si>
    <t>徐万秋</t>
  </si>
  <si>
    <t>15945436416</t>
  </si>
  <si>
    <t>钱思杨
张敬禹</t>
  </si>
  <si>
    <t>18745411686
15774540111</t>
  </si>
  <si>
    <t>刘喜龙</t>
  </si>
  <si>
    <t>18545081888</t>
  </si>
  <si>
    <t>王宏云</t>
  </si>
  <si>
    <t>18745082559</t>
  </si>
  <si>
    <t>朱立峰</t>
  </si>
  <si>
    <t>13512625563</t>
  </si>
  <si>
    <t>李玉军</t>
  </si>
  <si>
    <t>13339557322</t>
  </si>
  <si>
    <t>乔波</t>
  </si>
  <si>
    <t>13555421883</t>
  </si>
  <si>
    <t>丛民</t>
  </si>
  <si>
    <t>13258614678</t>
  </si>
  <si>
    <t>田立国</t>
  </si>
  <si>
    <t>13089632355</t>
  </si>
  <si>
    <t>刘军</t>
  </si>
  <si>
    <t>15590946456</t>
  </si>
  <si>
    <t>田其权</t>
  </si>
  <si>
    <t>13339556668</t>
  </si>
  <si>
    <t>董学江</t>
  </si>
  <si>
    <t>13836623046</t>
  </si>
  <si>
    <t>赵国华</t>
  </si>
  <si>
    <t>13763631035</t>
  </si>
  <si>
    <t>宋立臣</t>
  </si>
  <si>
    <t>市政府副市长、公安局局长</t>
  </si>
  <si>
    <t>陈立昌</t>
  </si>
  <si>
    <t>沈世明</t>
  </si>
  <si>
    <t>13845422668</t>
  </si>
  <si>
    <t>李金涛</t>
  </si>
  <si>
    <t>支部副书记</t>
  </si>
  <si>
    <t>亢世海</t>
  </si>
  <si>
    <t>13945435277</t>
  </si>
  <si>
    <t>马保龙</t>
  </si>
  <si>
    <t>邓江</t>
  </si>
  <si>
    <t>15245400099</t>
  </si>
  <si>
    <t>南河屯
（红山村）</t>
  </si>
  <si>
    <t>孟宪乐</t>
  </si>
  <si>
    <t>18745415077</t>
  </si>
  <si>
    <t>富锦市市级河湖长涉河湖分管一览表</t>
  </si>
  <si>
    <t>河湖长</t>
  </si>
  <si>
    <t>小微水体</t>
  </si>
  <si>
    <t>水体数</t>
  </si>
  <si>
    <t>排污口</t>
  </si>
  <si>
    <t>排口数</t>
  </si>
  <si>
    <t>列1</t>
  </si>
  <si>
    <t>松花江（富锦市段）
富锦支河</t>
  </si>
  <si>
    <t>NEW_0627190658336NEW_0627200636897NEW_0702100750497NEW_0702110737564NEW_0702110701641NEW_0627210646232NEW_0702110737507NEW_0702090707470NEW_0702090720008NEW_0702090743072NEW_0702100738890NEW_0627210628751NEW_0627200628042NEW_0627200652894NEW_0702110729168NEW_0702110752277NEW_0702110744188NEW_0702120700083NEW_0701130750824NEW_0702110753517NEW_0627210614532NEW_0627200622378NEW_0627200638491NEW_0702120713989NEW_0627200651153NEW_0627210603560NEW_0627210624308NEW_0702100757960</t>
  </si>
  <si>
    <r>
      <rPr>
        <sz val="11"/>
        <rFont val="宋体"/>
        <charset val="134"/>
      </rPr>
      <t xml:space="preserve">松花江排口（10）
富珍强排站堤坝涵闸入河排口
万有排水闸涵闸入河排口
幸福泵站隧洞入河排口
富锦污水处理厂排污口
永兴泵站涵闸入河排口
福胜村北1.3公里堤坝涵闸入河排口
东平泵站涵闸入河排口
</t>
    </r>
    <r>
      <rPr>
        <sz val="11"/>
        <color rgb="FF00B050"/>
        <rFont val="宋体"/>
        <charset val="134"/>
      </rPr>
      <t>象屿西侧墙外花坛北50米管道入河排口</t>
    </r>
    <r>
      <rPr>
        <sz val="11"/>
        <rFont val="宋体"/>
        <charset val="134"/>
      </rPr>
      <t xml:space="preserve">
</t>
    </r>
    <r>
      <rPr>
        <sz val="11"/>
        <color rgb="FF00B050"/>
        <rFont val="宋体"/>
        <charset val="134"/>
      </rPr>
      <t xml:space="preserve">东方热电有限公司堆砌入河排口
锦稻公司管道入河排口
</t>
    </r>
    <r>
      <rPr>
        <sz val="11"/>
        <color rgb="FFFF0000"/>
        <rFont val="宋体"/>
        <charset val="134"/>
      </rPr>
      <t xml:space="preserve">
富锦支河排口（20）</t>
    </r>
    <r>
      <rPr>
        <sz val="11"/>
        <rFont val="宋体"/>
        <charset val="134"/>
      </rPr>
      <t xml:space="preserve">
</t>
    </r>
    <r>
      <rPr>
        <sz val="11"/>
        <color rgb="FFFF0000"/>
        <rFont val="宋体"/>
        <charset val="134"/>
      </rPr>
      <t>头林镇双胜排水口
长安镇心湖村东南农田排水口
头林镇永丰排水口
向阳川镇农田排水口
长安镇心湖村南农田排水口
砚山镇东安村农田排水口
头林镇解放村农田排水口
半截林排干、头林排干
联合排干、东五顶排干
二林排干、河北总干、六合堂排干
长安排干、花马排干、何家湾排干
福祥排干、林发排干、东安排干</t>
    </r>
  </si>
  <si>
    <r>
      <rPr>
        <sz val="11"/>
        <color rgb="FFFF0000"/>
        <rFont val="宋体"/>
        <charset val="134"/>
      </rPr>
      <t xml:space="preserve">松花江排口（7）
</t>
    </r>
    <r>
      <rPr>
        <sz val="11"/>
        <rFont val="宋体"/>
        <charset val="134"/>
      </rPr>
      <t xml:space="preserve">万有强排站涵闸农田退水口
永兴泵站涵闸城镇雨洪排口
东平泵站涵闸城镇雨洪排口
幸福泵站涵闸城镇雨洪排口
双福强排站涵闸农田退水口
富珍强排站涵闸农田退水口
污水处理厂入河排污口
</t>
    </r>
    <r>
      <rPr>
        <sz val="11"/>
        <color rgb="FFFF0000"/>
        <rFont val="宋体"/>
        <charset val="134"/>
      </rPr>
      <t xml:space="preserve">
富锦支河排口（20）
长安镇心湖村东南农田退水口
花马排干农田退水口
长安镇心湖村南农田退水口
何家湾排干农田退水口
六合堂排干农田退水口
向阳川镇河西村水产养殖排口
河北总干农田退水口
二林排干农田退水口
长安排干大中型灌区退水口
锦头林镇双胜农田退水口
头林镇解放村农田退水口
半截林排干农田退水口
头林镇永丰村农田退水口
头林排干农田退水口
福祥排干农田退水口
东五顶排干农田退水口
砚山镇东安村农田退水口
东安排干农田退水口
林发排干农田退水口
联合排干农田退水口
</t>
    </r>
  </si>
  <si>
    <t>240709调
排污口</t>
  </si>
  <si>
    <t>马宏</t>
  </si>
  <si>
    <t>2308821090992
2308821091004
2308821091030
2308821091235
2308821091431
2308821091505
NEW_0627160623029NEW_0627160621786NEW_0702110743535NEW_0628150648683</t>
  </si>
  <si>
    <t xml:space="preserve">红旗排干西口农田退水口
创业排干农田退水口
红旗排干农田退水口
宏胜镇创业村东南农田退水口
双胜排干农田退水口
宏胜镇创业村南农田退水口
</t>
  </si>
  <si>
    <t>隋伟红</t>
  </si>
  <si>
    <t>NEW_0618060617351NEW_0702090739940NEW_0625200616225NEW_0626200634794NEW_0626210630451NEW_0627090614121NEW_0627090642390NEW_0627100620902NEW_0627150612834NEW_0702090730261NEW_0625200613798</t>
  </si>
  <si>
    <t>杨志宇</t>
  </si>
  <si>
    <t>2308821130714
2308821130715
NEW_0624110617106NEW_0627090610979NEW_0627090603269NEW_0627090650569NEW_0627090646560NEW_0627100657685NEW_0627100616647NEW_0627100653139NEW_0627100603661NEW_0627120630105NEW_0627130626685NEW_0627130652688NEW_0627140648050NEW_0627140648571NEW_0627080621335NEW_0627150657087NEW_0627150625507NEW_0627160627379NEW_0702070720155NEW_0702070751491NEW_0702080757000NEW_0702080704249NEW_0702090756258NEW_0702100700878NEW_0702100742354NEW_0702110717136NEW_0703070701197NEW_0703080743255</t>
  </si>
  <si>
    <t>韩天甲</t>
  </si>
  <si>
    <t xml:space="preserve">
三环泡滞洪区（富锦段）
七排干</t>
  </si>
  <si>
    <t xml:space="preserve">2308821101202
2308821101013
2308821101014
2308821101316
2308821101335
2308821100902
2308821100943
2308821101225
NEW_0627130637363NEW_0627130608706NEW_0627130642424NEW_0628100632062NEW_0628100626895NEW_0810140829783
NEW_0627110627877
NEW_0627140610846NEW_0627140653174NEW_0702140710679NEW_0702140744214NEW_0702140720665NEW_0702110741241NEW_0702110755750NEW_0702120718488NEW_0810150826108NEW_0810150846636NEW_0628080657878NEW_0627150634236NEW_0627150607614NEW_0627150659042NEW_0627150634203NEW_0627160618832NEW_0627170648373NEW_0628070613059NEW_0628090655389
NEW_0627140600834
</t>
  </si>
  <si>
    <t>王刚</t>
  </si>
  <si>
    <t>白长海</t>
  </si>
  <si>
    <t>NEW_0627100639240NEW_0627100619537NEW_0627120640324NEW_0627130644667NEW_0627130620141NEW_0629140657690NEW_0629140654808NEW_0629140644738NEW_0702080750187NEW_0702080703495NEW_0702080713291NEW_0702080725025NEW_0702080707556NEW_0702090744572NEW_0702090750538NEW_0702090736440NEW_0702100702325NEW_0702100742490NEW_0702100739274NEW_0702100720405NEW_0702100708647NEW_0702100712115NEW_0702100733697NEW_0702100726084NEW_0702100759042NEW_0702100751963NEW_0702100743661NEW_0702100700258NEW_0702110706311NEW_0702110736151NEW_0702120701288NEW_0702120745598NEW_0702120701381NEW_0808130828511NEW_0808130842138</t>
  </si>
  <si>
    <t>莲花河（富锦市段）
锦东一干</t>
  </si>
  <si>
    <t>2308821110352
2308821110438
NEW_0627150607070NEW_0627150642627NEW_0627150611308NEW_06271406369592308821110047NEW_0627140650710NEW_0627140655544NEW_0627140629074NEW_0627140625946NEW_0627140656855NEW_0627130640690NEW_0627140621020NEW_0627140653397NEW_0627150614055NEW_0627150649234NEW_0627150620142
2308821110405
NEW_0627130614739NEW_0627140637728NEW_0627150648447NEW_0627170618433NEW_0627170604099
2308821111142
2308821111150
NEW_0627140602557NEW_0627140658477
2308821110864
2308821110912
NEW_0627150658363
2308821110743
2308821110744
NEW_0627140612391NEW_0627140604706NEW_0627160645818NEW_0627150614786NEW_0627150601438NEW_0627150635407NEW_0627150637221
2308821110946
NEW_0627140648717NEW_0627140627160NEW_0627140614079NEW_0627150607565
2308821110914
2308821110612
2308821110055
NEW_0627140651416</t>
  </si>
  <si>
    <t xml:space="preserve">二龙山镇污水处理工程排污口
横头山排干农田退水口
锦东一干大中型灌区退水口
七桥排干农田退水口
</t>
  </si>
  <si>
    <t>2308821120328
2308821120088
2308821120327
NEW_0703100711270NEW_0627120603114NEW_0627160624083NEW_0703100709578NEW_0627170630012NEW_0627180618595NEW_0627150629405NEW_0703100752613NEW_0627150626676NEW_0702090728736NEW_0627170630822NEW_0703090716789NEW_0627130633052NEW_0703110716996NEW_0627170654394NEW_0809100846238NEW_0809100821180NEW_0703090710764NEW_0703100753262NEW_0627150609547NEW_0627150600862NEW_0627150659840NEW_0703100706585NEW_0703100727361NEW_0702090709830NEW_0809100802604NEW_0627180631449NEW_0628150618991NEW_0628150632138NEW_0628150608527NEW_0628150629148</t>
  </si>
  <si>
    <t>赵靖霖</t>
  </si>
  <si>
    <t>NEW_0628060645464NEW_0628060610477NEW_0628060621632NEW_0702110721050NEW_0702110742186NEW_0702110728514NEW_0702120749799NEW_0628060611542NEW_0628070628908NEW_0628090614961NEW_0628090626536NEW_0628090605799NEW_0628090603000NEW_0628070639585NEW_0628070619833NEW_0628070623056NEW_0628070637400NEW_0628090640948NEW_0628090637433NEW_0628060655835NEW_0702100741584NEW_0809120842903NEW_0809130812695</t>
  </si>
  <si>
    <t xml:space="preserve">兴隆总干农田退水口
外七星河老道农田退水口
东泄总干农田退水口
黑渔泡湿地疏通沟涵闸农田退水口
万福排干农田退水口
</t>
  </si>
  <si>
    <t>2308821030048
2308821030907
2308821030302
2308821030184
2308821030258
2308821030624
2308821030618
2308821030736
2308821030778
2308821030713
2308821030890
NEW_0627220647467NEW_0806110810399NEW_0702170735617NEW_0702170714369NEW_0627220625643NEW_0627220617613NEW_0702160721265NEW_0702120705964NEW_0702120718675NEW_0627220623565NEW_0627220630524NEW_0702120743601NEW_0702120735586NEW_0628120604903NEW_0628120604262NEW_0702160713026NEW_0702160730076NEW_0702170725564NEW_0702120707488NEW_0627210619581NEW_0627210600854NEW_0628100650709NEW_0702100715971NEW_0702100716767NEW_0702120740597</t>
  </si>
  <si>
    <t>刘岱佺</t>
  </si>
  <si>
    <t>致富排干
福祥排干</t>
  </si>
  <si>
    <t>2308821140258
NEW_0628100645613NEW_0702120759538NEW_0703100730770NEW_0627140654594NEW_0702120745340NEW_0702120719192NEW_0702120712501NEW_0703090723591NEW_0703090753884NEW_0703100757128NEW_0703110726415NEW_0627150630564NEW_0703100719721NEW_0702120744765NEW_0703050744387NEW_0703090727183NEW_0627140612691NEW_0627140617387NEW_0627140603721NEW_0703100750057NEW_0627140642931NEW_0627140646411NEW_0702120728405</t>
  </si>
  <si>
    <t>高尚</t>
  </si>
  <si>
    <t>七排干入七星河农田退水口</t>
  </si>
  <si>
    <t>迟龙</t>
  </si>
  <si>
    <t>第十排干农田退水口
第八排干农田退水口
第七排干农田退水口</t>
  </si>
  <si>
    <t>河长16</t>
  </si>
  <si>
    <t>河段18</t>
  </si>
  <si>
    <t>镇级河湖长（有管护52无19）</t>
  </si>
  <si>
    <t>河段量</t>
  </si>
  <si>
    <t>水体</t>
  </si>
  <si>
    <t>数量</t>
  </si>
  <si>
    <t>数量2</t>
  </si>
  <si>
    <t>列3</t>
  </si>
  <si>
    <t>手机号</t>
  </si>
  <si>
    <t>列4</t>
  </si>
  <si>
    <t>列5</t>
  </si>
  <si>
    <t>列6</t>
  </si>
  <si>
    <t>包志</t>
  </si>
  <si>
    <t>党委书记</t>
  </si>
  <si>
    <t>高恩彬</t>
  </si>
  <si>
    <t>镇长</t>
  </si>
  <si>
    <t>松花江（富锦市段）
六合堂排干</t>
  </si>
  <si>
    <r>
      <rPr>
        <sz val="11"/>
        <rFont val="宋体"/>
        <charset val="134"/>
      </rPr>
      <t xml:space="preserve">富珍强排站堤坝涵闸入河排口
富锦污水处理厂排污口
福胜村北1.3公里堤坝涵闸入河排口
</t>
    </r>
    <r>
      <rPr>
        <sz val="11"/>
        <color theme="3" tint="0.599993896298105"/>
        <rFont val="宋体"/>
        <charset val="134"/>
      </rPr>
      <t>象屿西侧墙外花坛北50米管道入河排口</t>
    </r>
  </si>
  <si>
    <t>于春浩</t>
  </si>
  <si>
    <t>18246397171</t>
  </si>
  <si>
    <t>NEW_0702120728405</t>
  </si>
  <si>
    <t>孙继富</t>
  </si>
  <si>
    <t>13045446567</t>
  </si>
  <si>
    <t>NEW_0627150630564
NEW_0703100719721</t>
  </si>
  <si>
    <t>陈庆刚</t>
  </si>
  <si>
    <t>15145429456</t>
  </si>
  <si>
    <t>NEW_0628100645613NEW_0702120759538NEW_0702120744765NEW_0703050744387NEW_0703090727183NEW_0627140612691NEW_0627140617387NEW_0627140603721NEW_0703100750057NEW_0627140642931NEW_06271406464112308821140258</t>
  </si>
  <si>
    <t xml:space="preserve"> 刘荃</t>
  </si>
  <si>
    <t>NEW_0703100730770NEW_0627140654594NEW_0702120745340NEW_0702120719192NEW_0702120712501NEW_0703090723591NEW_0703090753884NEW_0703100757128NEW_0703110726415</t>
  </si>
  <si>
    <t>宫克峰</t>
  </si>
  <si>
    <t>高波</t>
  </si>
  <si>
    <t>李成才</t>
  </si>
  <si>
    <t>NEW_0627150614786NEW_0627150601438NEW_0627150635407NEW_0627150637221NEW_0627140625946NEW_0627140656855
2308821110946</t>
  </si>
  <si>
    <t>二龙山镇污水处理厂排污口
七桥排干入河口
锦东一干、横头山排干</t>
  </si>
  <si>
    <t>卢峰</t>
  </si>
  <si>
    <t>2308821110743
2308821110744
NEW_0627140648717NEW_0627140627160NEW_0627140614079NEW_0627150607565</t>
  </si>
  <si>
    <t>赵豫辽</t>
  </si>
  <si>
    <t>NEW_0627130640690NEW_0627140621020NEW_0627140653397NEW_0627150614055NEW_0627150649234NEW_0627150620142NEW_0627140602557NEW_0627140658477</t>
  </si>
  <si>
    <t>张帅</t>
  </si>
  <si>
    <t>NEW_0627150607070NEW_0627150642627NEW_0627150611308NEW_0627140636959</t>
  </si>
  <si>
    <t>郭景芳</t>
  </si>
  <si>
    <t>2308821110352
2308821110438
NEW_0627170618433NEW_0627170604099
2308821111142
2308821111150
NEW_0627150658363
2308821110612</t>
  </si>
  <si>
    <t>郭舒心</t>
  </si>
  <si>
    <t>2308821110864
2308821110912
2308821110055
NEW_0627140651416</t>
  </si>
  <si>
    <t>霍岩</t>
  </si>
  <si>
    <t>纪委书记</t>
  </si>
  <si>
    <t>2308821110047</t>
  </si>
  <si>
    <t>乔德刚</t>
  </si>
  <si>
    <t>NEW_0627140655544
NEW_0627140629074</t>
  </si>
  <si>
    <t>付友文</t>
  </si>
  <si>
    <t>NEW_0627140650710</t>
  </si>
  <si>
    <t>马英杰</t>
  </si>
  <si>
    <t>NEW_0627140612391NEW_0627140604706NEW_0627160645818</t>
  </si>
  <si>
    <t>韩士东</t>
  </si>
  <si>
    <t>2308821110405
NEW_0627130614739NEW_0627140637728NEW_0627150648447</t>
  </si>
  <si>
    <t>姜娜</t>
  </si>
  <si>
    <t>2308821110914</t>
  </si>
  <si>
    <t>刘伟泽</t>
  </si>
  <si>
    <t>王大安</t>
  </si>
  <si>
    <t>于长顺</t>
  </si>
  <si>
    <r>
      <rPr>
        <sz val="11"/>
        <rFont val="宋体"/>
        <charset val="134"/>
      </rPr>
      <t xml:space="preserve">幸福泵站隧洞入河排口
永兴泵站涵闸入河排口
东平泵站涵闸入河排口
</t>
    </r>
    <r>
      <rPr>
        <sz val="11"/>
        <color theme="4" tint="0.399945066682943"/>
        <rFont val="宋体"/>
        <charset val="134"/>
      </rPr>
      <t>富锦东方热电有限公司堆砌入河排口
锦稻公司管道入河排口</t>
    </r>
    <r>
      <rPr>
        <sz val="11"/>
        <rFont val="宋体"/>
        <charset val="134"/>
      </rPr>
      <t xml:space="preserve">
</t>
    </r>
  </si>
  <si>
    <t>于微</t>
  </si>
  <si>
    <t>任政</t>
  </si>
  <si>
    <t>常志强</t>
  </si>
  <si>
    <t>2308821091235
NEW_0702110743535</t>
  </si>
  <si>
    <t>宏胜镇创业村东南农田退水口
宏胜镇创业村南农田退水口
红旗排干西口
红旗排干、创业排干、双胜排干</t>
  </si>
  <si>
    <t>李洪成</t>
  </si>
  <si>
    <t>13258614222</t>
  </si>
  <si>
    <t>2308821091431
2308821091505
NEW_0627160623029
NEW_0627160621786</t>
  </si>
  <si>
    <t>张涛</t>
  </si>
  <si>
    <t>13194545366</t>
  </si>
  <si>
    <t xml:space="preserve">内七星河（富锦市段）
</t>
  </si>
  <si>
    <t>NEW_0628150648683</t>
  </si>
  <si>
    <t>七排干入七星河排污口</t>
  </si>
  <si>
    <t>田中光</t>
  </si>
  <si>
    <t>15246432525</t>
  </si>
  <si>
    <t>2308821090992
2308821091004
2308821091030</t>
  </si>
  <si>
    <t>第十排干入河口
第八排干入河口</t>
  </si>
  <si>
    <t>刘鹏越</t>
  </si>
  <si>
    <t>13329543110</t>
  </si>
  <si>
    <t>孙天淇</t>
  </si>
  <si>
    <t>吴运秋</t>
  </si>
  <si>
    <t>15845152150</t>
  </si>
  <si>
    <t>郑天宇</t>
  </si>
  <si>
    <t xml:space="preserve">聂春程 </t>
  </si>
  <si>
    <t>钱思杨</t>
  </si>
  <si>
    <t>NEW_0627090650569NEW_0627090646560NEW_0627150625507</t>
  </si>
  <si>
    <t>黑渔泡湿地疏通沟
万福排干</t>
  </si>
  <si>
    <t>焦瑞莹</t>
  </si>
  <si>
    <t>政法委员</t>
  </si>
  <si>
    <t>13845423466</t>
  </si>
  <si>
    <t>NEW_0627130652688NEW_0627140648050NEW_0627150657087NEW_0703070701197</t>
  </si>
  <si>
    <t>林宏宇</t>
  </si>
  <si>
    <t>13704691919</t>
  </si>
  <si>
    <t>NEW_0702110717136NEW_0627140648571NEW_0627080621335</t>
  </si>
  <si>
    <t>孟宪强</t>
  </si>
  <si>
    <t>18249226626</t>
  </si>
  <si>
    <t>NEW_0624110617106NEW_0627090610979NEW_0627090603269NEW_0702090756258</t>
  </si>
  <si>
    <t>王晓伟</t>
  </si>
  <si>
    <t>NEW_0702080757000NEW_0702080704249NEW_0627100657685NEW_0627100616647</t>
  </si>
  <si>
    <t>黄振兴</t>
  </si>
  <si>
    <t>党群书记</t>
  </si>
  <si>
    <t>13394571777</t>
  </si>
  <si>
    <t>2308821130714
2308821130715
NEW_0702100700878</t>
  </si>
  <si>
    <t>杜雪晶</t>
  </si>
  <si>
    <t>NEW_0627100653139NEW_0627100603661NEW_0627120630105NEW_0702070720155</t>
  </si>
  <si>
    <t>韩涛</t>
  </si>
  <si>
    <t>NEW_0702100742354NEW_0627160627379NEW_0627130626685NEW_0702070751491NEW_0703080743255</t>
  </si>
  <si>
    <t>王俊明</t>
  </si>
  <si>
    <t>2308821120327
2308821120328
2308821120088
NEW_0703100711270NEW_0627120603114NEW_0627160624083NEW_0703100709578NEW_0627170630012NEW_0627180618595NEW_0627150629405NEW_0703100752613NEW_0627150626676NEW_0702090728736NEW_0627170630822NEW_0703090716789NEW_0627130633052NEW_0703110716996NEW_0627170654394NEW_0809100846238NEW_0809100821180NEW_0703090710764NEW_0703100753262NEW_0627150609547NEW_0627150600862NEW_0627150659840NEW_0703100706585NEW_0703100727361NEW_0702090709830NEW_0809100802604NEW_0627180631449NEW_0628150618991NEW_0628150632138NEW_0628150608527NEW_0628150629148NEW_0628150634628</t>
  </si>
  <si>
    <t>颜萍</t>
  </si>
  <si>
    <t>万有排水闸涵闸入河排口</t>
  </si>
  <si>
    <t>唐子轩</t>
  </si>
  <si>
    <t>东泄总干</t>
  </si>
  <si>
    <t>刘洪录</t>
  </si>
  <si>
    <t>刘珉多</t>
  </si>
  <si>
    <t>头林镇双胜排水口
头林镇永丰排水口
头林镇解放村农田排水口
半截林排干、头林排干
二林排干、长安排干</t>
  </si>
  <si>
    <t>周思阳</t>
  </si>
  <si>
    <t>13359761901</t>
  </si>
  <si>
    <t>NEW_0702100741584NEW_0809120842903NEW_0809130812695</t>
  </si>
  <si>
    <t>王红玉</t>
  </si>
  <si>
    <t>NEW_0628060611542NEW_0628070628908NEW_0628090614961NEW_0628090626536NEW_0628090605799NEW_0628090603000NEW_0628070639585NEW_0628070619833NEW_0628070623056NEW_0628070637400NEW_0628090640948NEW_0628090637433NEW_0628060655835</t>
  </si>
  <si>
    <t>高云雷</t>
  </si>
  <si>
    <t>13734524066</t>
  </si>
  <si>
    <t>NEW_0628060645464NEW_0628060610477NEW_0628060621632NEW_0702110721050NEW_0702110742186NEW_0702110728514NEW_0702120749799</t>
  </si>
  <si>
    <t>王吉成</t>
  </si>
  <si>
    <t>13836622577</t>
  </si>
  <si>
    <t>赵浩宇</t>
  </si>
  <si>
    <t>崔师亮</t>
  </si>
  <si>
    <t>新七星河（富锦市段）
富锦支河
何家湾排干</t>
  </si>
  <si>
    <t>NEW_0702110741241NEW_0702110755750NEW_0702120718488NEW_0810150826108NEW_0810150846636NEW_06280906553892308821100943</t>
  </si>
  <si>
    <t>向阳川镇农田排水口
六合堂排干、河北总干、何家湾排干</t>
  </si>
  <si>
    <t>李冰</t>
  </si>
  <si>
    <t xml:space="preserve"> 13555422777</t>
  </si>
  <si>
    <t>2308821101316
NEW_0627140610846NEW_0627140653174NEW_0702140710679NEW_0702140744214NEW_0702140720665
2308821101335
NEW_0627150634236NEW_0627150607614NEW_0627150659042NEW_0627150634203NEW_0627160618832</t>
  </si>
  <si>
    <t>刘明山</t>
  </si>
  <si>
    <t>15046428728</t>
  </si>
  <si>
    <t>田瀚</t>
  </si>
  <si>
    <t>2308821101225
NEW_0627170648373</t>
  </si>
  <si>
    <t>于开亮</t>
  </si>
  <si>
    <t>纪检书记</t>
  </si>
  <si>
    <t>13945434343</t>
  </si>
  <si>
    <t>2308821101013
2308821101014
NEW_0628070613059NEW_0628080657878</t>
  </si>
  <si>
    <t>王晶晶</t>
  </si>
  <si>
    <t>18245446239</t>
  </si>
  <si>
    <t>NEW_0627130637363NEW_0627130608706NEW_0627130642424NEW_0628100632062NEW_0628100626895NEW_0810140829783NEW_06271406008342308821101202</t>
  </si>
  <si>
    <t>刘海龙</t>
  </si>
  <si>
    <t>NEW_0627110627877
2308821100902</t>
  </si>
  <si>
    <t>刘长欣</t>
  </si>
  <si>
    <t xml:space="preserve">尹建军 </t>
  </si>
  <si>
    <t>NEW_0627130644667NEW_0627130620141NEW_0629140654808NEW_0629140644738NEW_0702090744572NEW_0702090750538NEW_0702090736440NEW_0702100702325NEW_0702100742490NEW_0702100739274NEW_0627120640324NEW_0808130828511NEW_0808130842138</t>
  </si>
  <si>
    <t>外七星河老道
兴隆总干</t>
  </si>
  <si>
    <t>韩夺</t>
  </si>
  <si>
    <t>党委副书记</t>
  </si>
  <si>
    <t>15545750999</t>
  </si>
  <si>
    <t>NEW_0629140657690NEW_0702100720405NEW_0702100708647NEW_0702100712115NEW_0702100733697NEW_0702100726084NEW_0702100759042NEW_0702100751963NEW_0702100743661NEW_0702100700258NEW_0702110706311NEW_0702110736151NEW_0702120701288NEW_0702120745598NEW_0702120701381</t>
  </si>
  <si>
    <t>林宏胜</t>
  </si>
  <si>
    <t>13504692360</t>
  </si>
  <si>
    <t>NEW_0627100639240NEW_0627100619537NEW_0702080750187NEW_0702080703495NEW_0702080713291NEW_0702080725025NEW_0702080707556</t>
  </si>
  <si>
    <t>第七排干入河口</t>
  </si>
  <si>
    <t>李凯</t>
  </si>
  <si>
    <t>13845446633</t>
  </si>
  <si>
    <t>付振静</t>
  </si>
  <si>
    <t>镇纪委书记</t>
  </si>
  <si>
    <t>13019756222</t>
  </si>
  <si>
    <t>张金鹏</t>
  </si>
  <si>
    <t>18724280526</t>
  </si>
  <si>
    <t>吕荣博</t>
  </si>
  <si>
    <t>15214545516</t>
  </si>
  <si>
    <t>宋家旭</t>
  </si>
  <si>
    <t>17745213315</t>
  </si>
  <si>
    <t>郭乾伟</t>
  </si>
  <si>
    <t>18644009323</t>
  </si>
  <si>
    <t>林发排干、东安排干
砚山镇东安村农田排水口
东五顶排干、福祥排干、联合排干</t>
  </si>
  <si>
    <t>戴易同</t>
  </si>
  <si>
    <t>杨春龙</t>
  </si>
  <si>
    <t>NEW_0627200651153NEW_0627210603560NEW_0627210624308</t>
  </si>
  <si>
    <t xml:space="preserve">周光 </t>
  </si>
  <si>
    <t>13359632409</t>
  </si>
  <si>
    <t>NEW_0627200622378NEW_0627200638491NEW_0702120713989NEW_0702100757960</t>
  </si>
  <si>
    <t>王长业</t>
  </si>
  <si>
    <t>15326696911</t>
  </si>
  <si>
    <t>NEW_0702110729168NEW_0702110752277NEW_0702110744188NEW_0702120700083NEW_0701130750824NEW_0702110753517NEW_0627210614532</t>
  </si>
  <si>
    <t>华成鑫</t>
  </si>
  <si>
    <t>13946498586</t>
  </si>
  <si>
    <t>NEW_0627190658336NEW_0627200636897NEW_0702100750497NEW_0702110737564NEW_0702110701641NEW_0627210646232NEW_0702110737507NEW_0702090707470NEW_0702090720008NEW_0702090743072NEW_0702100738890NEW_0627210628751</t>
  </si>
  <si>
    <t>金国辉</t>
  </si>
  <si>
    <t>NEW_0627200628042
NEW_0627200652894</t>
  </si>
  <si>
    <t>王宏</t>
  </si>
  <si>
    <t>杨武杰</t>
  </si>
  <si>
    <t>王大波</t>
  </si>
  <si>
    <t>NEW_0627220617613NEW_0702160721265
2308821030713
NEW_0702120705964NEW_0702120718675
2308821030907</t>
  </si>
  <si>
    <t>李坤</t>
  </si>
  <si>
    <t>13845438789</t>
  </si>
  <si>
    <t>NEW_0702120743601NEW_0702120735586NEW_0702120707488</t>
  </si>
  <si>
    <t>长安镇心湖村南农田排水口
花马排干
长安镇心湖村东南农田排水口</t>
  </si>
  <si>
    <t>段乾坤</t>
  </si>
  <si>
    <t>一级主任科员</t>
  </si>
  <si>
    <t>15331877005</t>
  </si>
  <si>
    <t>NEW_0627220647467NEW_0628120604903NEW_06281206042622308821030184
2308821030048</t>
  </si>
  <si>
    <t>李楠</t>
  </si>
  <si>
    <t>15214548706</t>
  </si>
  <si>
    <t>NEW_0627220623565NEW_0627220630524NEW_0628100650709NEW_07021007159712308821030736
2308821030778</t>
  </si>
  <si>
    <t>陈莹莹</t>
  </si>
  <si>
    <t>13694542240</t>
  </si>
  <si>
    <t>NEW_0702160713026NEW_0702160730076NEW_0627210619581NEW_0702100716767</t>
  </si>
  <si>
    <t>宋佳</t>
  </si>
  <si>
    <t>18346546858</t>
  </si>
  <si>
    <t>2308821030302
2308821030258
NEW_0806110810399NEW_0702170735617NEW_0702170714369NEW_0627210600854</t>
  </si>
  <si>
    <t>祁芯</t>
  </si>
  <si>
    <t>2308821030624
2308821030618
NEW_0627220625643NEW_0702170725564
2308821030890
NEW_0702120740597</t>
  </si>
  <si>
    <t>李玉伟</t>
  </si>
  <si>
    <t>镇河段</t>
  </si>
  <si>
    <t>88(河长70、水体54)</t>
  </si>
  <si>
    <t>村级信息一览表</t>
  </si>
  <si>
    <t>列2</t>
  </si>
  <si>
    <t>河湖长信息</t>
  </si>
  <si>
    <t>名称</t>
  </si>
  <si>
    <t>个数</t>
  </si>
  <si>
    <t>2308821140258
NEW_0628100645613
NEW_0702120759538</t>
  </si>
  <si>
    <r>
      <rPr>
        <sz val="11"/>
        <rFont val="宋体"/>
        <charset val="134"/>
      </rPr>
      <t xml:space="preserve">
富锦污水处理厂排污口
</t>
    </r>
    <r>
      <rPr>
        <sz val="11"/>
        <color theme="3" tint="0.599993896298105"/>
        <rFont val="宋体"/>
        <charset val="134"/>
      </rPr>
      <t>象屿西侧墙外花坛北50米管道入河排口</t>
    </r>
  </si>
  <si>
    <t>NEW_0702120744765
NEW_0703050744387
NEW_0703090727183</t>
  </si>
  <si>
    <t>富珍强排站堤坝涵闸入河排口</t>
  </si>
  <si>
    <t>福胜村北1.3公里堤坝涵闸入河排口</t>
  </si>
  <si>
    <t>NEW_0627140654594
NEW_0702120745340
NEW_0702120719192
NEW_0702120712501
NEW_0703090723591
NEW_0703090753884
NEW_0703100757128
NEW_0703110726415</t>
  </si>
  <si>
    <t>杨士玲</t>
  </si>
  <si>
    <t>13946496099</t>
  </si>
  <si>
    <t>高云宇</t>
  </si>
  <si>
    <t>13846109988</t>
  </si>
  <si>
    <t>王永凤</t>
  </si>
  <si>
    <t>15326694660</t>
  </si>
  <si>
    <t>栾翠艳</t>
  </si>
  <si>
    <t>15945874067</t>
  </si>
  <si>
    <t>东厚军</t>
  </si>
  <si>
    <t>13144544255</t>
  </si>
  <si>
    <t>刘海年</t>
  </si>
  <si>
    <t>13846106163</t>
  </si>
  <si>
    <t>高峰</t>
  </si>
  <si>
    <t>18845469667</t>
  </si>
  <si>
    <t>焦瑞</t>
  </si>
  <si>
    <t>15214549117</t>
  </si>
  <si>
    <t>高俊玲</t>
  </si>
  <si>
    <t>18345460455</t>
  </si>
  <si>
    <t>邹德春</t>
  </si>
  <si>
    <t>13734523035</t>
  </si>
  <si>
    <t>刘义</t>
  </si>
  <si>
    <t>15945434415</t>
  </si>
  <si>
    <t>张文良</t>
  </si>
  <si>
    <t>13845441384</t>
  </si>
  <si>
    <t>富士村（富兴屯）</t>
  </si>
  <si>
    <t>姜洪岐</t>
  </si>
  <si>
    <t>15246433412</t>
  </si>
  <si>
    <t>单玉辉</t>
  </si>
  <si>
    <t>13845423368</t>
  </si>
  <si>
    <t>NEW_0703100730770</t>
  </si>
  <si>
    <t>袁恒鑫</t>
  </si>
  <si>
    <t>13089634826</t>
  </si>
  <si>
    <t>杨士文</t>
  </si>
  <si>
    <t>NEW_0627140612691
NEW_0627140617387
NEW_0627140603721
NEW_0703100750057</t>
  </si>
  <si>
    <t>袁立山</t>
  </si>
  <si>
    <t>NEW_0627140642931
NEW_0627140646411</t>
  </si>
  <si>
    <t>于会生</t>
  </si>
  <si>
    <t>张界平</t>
  </si>
  <si>
    <t>NEW_0627150614786
NEW_0627150601438
NEW_0627150635407
NEW_0627150637221</t>
  </si>
  <si>
    <t>七桥排干入河口
锦东一干</t>
  </si>
  <si>
    <t>横头山排干</t>
  </si>
  <si>
    <t>郭彪</t>
  </si>
  <si>
    <t>13199146865</t>
  </si>
  <si>
    <t>NEW_0627140625946
NEW_0627140656855</t>
  </si>
  <si>
    <t>吴长军</t>
  </si>
  <si>
    <t>张廷永</t>
  </si>
  <si>
    <t>王杰</t>
  </si>
  <si>
    <t>2308821110405
NEW_0627130614739</t>
  </si>
  <si>
    <t>吕世福</t>
  </si>
  <si>
    <t>邵运福</t>
  </si>
  <si>
    <t>陈洪义</t>
  </si>
  <si>
    <t>张运财</t>
  </si>
  <si>
    <t>NEW_0627140637728
NEW_0627150648447</t>
  </si>
  <si>
    <t>高太友</t>
  </si>
  <si>
    <t>NEW_0627130640690
NEW_0627140621020
NEW_0627140653397
NEW_0627150614055
NEW_0627150649234
NEW_0627150620142</t>
  </si>
  <si>
    <t>王亮</t>
  </si>
  <si>
    <t>2308821110612</t>
  </si>
  <si>
    <t>赵金明</t>
  </si>
  <si>
    <t>2308821110864
2308821110912</t>
  </si>
  <si>
    <t>于占江</t>
  </si>
  <si>
    <t>13846103757</t>
  </si>
  <si>
    <t>徐春盛</t>
  </si>
  <si>
    <t>NEW_0627150658363</t>
  </si>
  <si>
    <t>季成双</t>
  </si>
  <si>
    <t>王一伦</t>
  </si>
  <si>
    <t>NEW_0627170618433
NEW_0627170604099</t>
  </si>
  <si>
    <t>刘利君</t>
  </si>
  <si>
    <t>2308821110055
NEW_0627140651416</t>
  </si>
  <si>
    <t>张强</t>
  </si>
  <si>
    <t>杨景龙</t>
  </si>
  <si>
    <t>二龙山镇（三胜村）</t>
  </si>
  <si>
    <t>韩志国</t>
  </si>
  <si>
    <t>李明强</t>
  </si>
  <si>
    <t>2308821110352
2308821110438</t>
  </si>
  <si>
    <t>田兆义</t>
  </si>
  <si>
    <t>NEW_0627150607070
NEW_0627150642627
NEW_0627150611308</t>
  </si>
  <si>
    <t>邵德金</t>
  </si>
  <si>
    <t>张昌军</t>
  </si>
  <si>
    <t>新兴村(双龙屯)</t>
  </si>
  <si>
    <t>2308821111142
2308821111150
NEW_0627140602557
NEW_0627140658477</t>
  </si>
  <si>
    <t>邢亚国</t>
  </si>
  <si>
    <t>新卫村（新东屯）</t>
  </si>
  <si>
    <t>2308821110743
2308821110744</t>
  </si>
  <si>
    <t>张廷勇</t>
  </si>
  <si>
    <t>NEW_0627140612391
NEW_0627140604706
NEW_0627160645818</t>
  </si>
  <si>
    <t>姜海洋</t>
  </si>
  <si>
    <t>2308821110946
NEW_0627140648717
NEW_0627140627160
NEW_0627140614079
NEW_0627150607565</t>
  </si>
  <si>
    <t>曹百海</t>
  </si>
  <si>
    <t>樊钦印</t>
  </si>
  <si>
    <t>春光村</t>
  </si>
  <si>
    <t>NEW_0627140636959</t>
  </si>
  <si>
    <t>翟兴友</t>
  </si>
  <si>
    <r>
      <rPr>
        <sz val="11"/>
        <color rgb="FF000000"/>
        <rFont val="等线"/>
        <charset val="134"/>
      </rPr>
      <t xml:space="preserve">二龙山镇污水处理厂排污口
</t>
    </r>
    <r>
      <rPr>
        <sz val="11"/>
        <color indexed="27"/>
        <rFont val="等线"/>
        <charset val="134"/>
      </rPr>
      <t>锦东一干、七桥排干入河口
横头山排干</t>
    </r>
  </si>
  <si>
    <t>徐长河</t>
  </si>
  <si>
    <t>企业</t>
  </si>
  <si>
    <t>幸福泵站隧洞入河排口</t>
  </si>
  <si>
    <t>NEW_0625200616225</t>
  </si>
  <si>
    <t>永兴泵站涵闸入河排口
东平泵站涵闸入河排口</t>
  </si>
  <si>
    <t>NEW_0618060617351
NEW_0702090739940</t>
  </si>
  <si>
    <t>王晓全</t>
  </si>
  <si>
    <t>NEW_0626200634794
NEW_0626210630451</t>
  </si>
  <si>
    <t>张传贵</t>
  </si>
  <si>
    <t>NEW_0627090614121
NEW_0627090642390</t>
  </si>
  <si>
    <t>王军</t>
  </si>
  <si>
    <t>NEW_0627100620902</t>
  </si>
  <si>
    <t>刘扩</t>
  </si>
  <si>
    <t>NEW_0627150612834</t>
  </si>
  <si>
    <t>牛维昌</t>
  </si>
  <si>
    <t>NEW_0702090730261</t>
  </si>
  <si>
    <t>王义全</t>
  </si>
  <si>
    <t>NEW_0625200613798</t>
  </si>
  <si>
    <t>孙凯</t>
  </si>
  <si>
    <t>富锦东方热电有限公司堆砌入河排口</t>
  </si>
  <si>
    <t>蒋雨佳</t>
  </si>
  <si>
    <t>李金良</t>
  </si>
  <si>
    <t>宏胜镇创业村东南农田退水口
创业排干
宏胜镇创业村南农田退水口
红旗排干
红旗排干西口
双胜排干</t>
  </si>
  <si>
    <t>永旺村（种畜场）</t>
  </si>
  <si>
    <t>NEW_0627160621786</t>
  </si>
  <si>
    <t>北河村（北桥屯）</t>
  </si>
  <si>
    <t>2308821091505</t>
  </si>
  <si>
    <t>王晓明</t>
  </si>
  <si>
    <t>村会计</t>
  </si>
  <si>
    <t>李国峰</t>
  </si>
  <si>
    <t>18745415176</t>
  </si>
  <si>
    <t>王新明</t>
  </si>
  <si>
    <t>15945433363</t>
  </si>
  <si>
    <t>高亚微</t>
  </si>
  <si>
    <t>13644682211</t>
  </si>
  <si>
    <t>王连军</t>
  </si>
  <si>
    <t>红旗村(红日屯)</t>
  </si>
  <si>
    <t>张宝库</t>
  </si>
  <si>
    <t>郑子成</t>
  </si>
  <si>
    <t>13836626364</t>
  </si>
  <si>
    <t>NEW_0702110743535</t>
  </si>
  <si>
    <t>吕庆合</t>
  </si>
  <si>
    <t>15245448799</t>
  </si>
  <si>
    <t>隆胜村（庆丰屯）</t>
  </si>
  <si>
    <t>2308821091235</t>
  </si>
  <si>
    <t>宋贯中</t>
  </si>
  <si>
    <t>13199149444</t>
  </si>
  <si>
    <t>龙江村（龙星屯)</t>
  </si>
  <si>
    <t>王武</t>
  </si>
  <si>
    <t>15245401855</t>
  </si>
  <si>
    <t>肖德海</t>
  </si>
  <si>
    <t>宏林村（红升屯）</t>
  </si>
  <si>
    <t>2308821091431</t>
  </si>
  <si>
    <t>陈德利</t>
  </si>
  <si>
    <t>兴家村（兴民屯）</t>
  </si>
  <si>
    <t>NEW_0627160623029</t>
  </si>
  <si>
    <t>邵庆胜</t>
  </si>
  <si>
    <t>2308821090992
2308821091004</t>
  </si>
  <si>
    <t>王春财</t>
  </si>
  <si>
    <t>2308821091030</t>
  </si>
  <si>
    <t>郭建国</t>
  </si>
  <si>
    <t>万福排干
黑渔泡湿地疏通沟</t>
  </si>
  <si>
    <t>NEW_0702090756258</t>
  </si>
  <si>
    <t>王猛</t>
  </si>
  <si>
    <t>15590962666</t>
  </si>
  <si>
    <t>杨红军</t>
  </si>
  <si>
    <t>15845429886</t>
  </si>
  <si>
    <t>邱里东</t>
  </si>
  <si>
    <t>15046457778</t>
  </si>
  <si>
    <t>马丹娜</t>
  </si>
  <si>
    <t>13329546087</t>
  </si>
  <si>
    <t>娄双</t>
  </si>
  <si>
    <t>13846103433</t>
  </si>
  <si>
    <t>仁义村（忠勇屯）</t>
  </si>
  <si>
    <t>高仪祥</t>
  </si>
  <si>
    <t>村支部副书记</t>
  </si>
  <si>
    <t>13845448608</t>
  </si>
  <si>
    <t>李铁</t>
  </si>
  <si>
    <t>18745417557</t>
  </si>
  <si>
    <t>二道岗村（久安屯）</t>
  </si>
  <si>
    <t>王波</t>
  </si>
  <si>
    <t>15164504543</t>
  </si>
  <si>
    <t>邵珠宝</t>
  </si>
  <si>
    <t>15245404252</t>
  </si>
  <si>
    <t>张海龙</t>
  </si>
  <si>
    <t>13945430768</t>
  </si>
  <si>
    <t>任玉福</t>
  </si>
  <si>
    <t>13224666789</t>
  </si>
  <si>
    <t>NEW_0627130652688
NEW_0627140648050</t>
  </si>
  <si>
    <t>李南南</t>
  </si>
  <si>
    <t>15246437479</t>
  </si>
  <si>
    <t>赵玉林</t>
  </si>
  <si>
    <t>13555422897</t>
  </si>
  <si>
    <t>于显刚</t>
  </si>
  <si>
    <t>13555422275</t>
  </si>
  <si>
    <t>仁和村（洪洲屯）</t>
  </si>
  <si>
    <t>王生</t>
  </si>
  <si>
    <t>13945427789</t>
  </si>
  <si>
    <t>2308821130714
2308821130715
NEW_0702100700878
NEW_0702100742354
NEW_0702110717136
NEW_0703070701197</t>
  </si>
  <si>
    <t>范广民</t>
  </si>
  <si>
    <t>13624652234</t>
  </si>
  <si>
    <t>沈东恒</t>
  </si>
  <si>
    <t>仉宏利</t>
  </si>
  <si>
    <t>13339441292</t>
  </si>
  <si>
    <t>NEW_0627120630105
NEW_0627130626685</t>
  </si>
  <si>
    <t>苏宪伟</t>
  </si>
  <si>
    <t>重兴村
（兴富屯）</t>
  </si>
  <si>
    <t>NEW_0627150657087
NEW_0627150625507</t>
  </si>
  <si>
    <t>王晓鸣</t>
  </si>
  <si>
    <t>NEW_0627080621335
NEW_0627140648571</t>
  </si>
  <si>
    <t>张桂春</t>
  </si>
  <si>
    <t>NEW_0624110617106
NEW_0627160627379
NEW_0703080743255</t>
  </si>
  <si>
    <t>沈林</t>
  </si>
  <si>
    <t>NEW_0627090610979
NEW_0627090603269
NEW_0627090650569
NEW_0627090646560</t>
  </si>
  <si>
    <t>刘喜全</t>
  </si>
  <si>
    <t>NEW_0627100657685
NEW_0627100616647
NEW_0627100653139
NEW_0627100603661
NEW_0702070720155
NEW_0702070751491
NEW_0702080757000
NEW_0702080704249</t>
  </si>
  <si>
    <t>石金库</t>
  </si>
  <si>
    <t>NEW_0627180631449
NEW_0628150618991
NEW_0628150632138
NEW_0628150608527
NEW_0628150629148
NEW_0628150634628</t>
  </si>
  <si>
    <t>NEW_0627150629405</t>
  </si>
  <si>
    <t>NEW_0627180618595</t>
  </si>
  <si>
    <t>NEW_0703100727361
NEW_0702090709830
NEW_0809100802604</t>
  </si>
  <si>
    <t>葛德龙</t>
  </si>
  <si>
    <t>15845423821</t>
  </si>
  <si>
    <t>侯典峰</t>
  </si>
  <si>
    <t>13298738555</t>
  </si>
  <si>
    <t>NEW_0627150626676
NEW_0702090728736</t>
  </si>
  <si>
    <t>高发才</t>
  </si>
  <si>
    <t>13555422612</t>
  </si>
  <si>
    <t>2308821120088</t>
  </si>
  <si>
    <t>杨甲奎</t>
  </si>
  <si>
    <t>18945444351</t>
  </si>
  <si>
    <t>NEW_0627170654394
NEW_0809100846238
NEW_0809100821180</t>
  </si>
  <si>
    <t>张玉江</t>
  </si>
  <si>
    <t>13512625116</t>
  </si>
  <si>
    <t>刘亭文</t>
  </si>
  <si>
    <t>15303683556</t>
  </si>
  <si>
    <t>韩喜秋</t>
  </si>
  <si>
    <t>13846108987</t>
  </si>
  <si>
    <t>2308821120328</t>
  </si>
  <si>
    <t>丁学成</t>
  </si>
  <si>
    <t>NEW_0703100711270</t>
  </si>
  <si>
    <t>赵宾朋</t>
  </si>
  <si>
    <t>NEW_0627120603114</t>
  </si>
  <si>
    <t>NEW_0627160624083</t>
  </si>
  <si>
    <t>尹峰</t>
  </si>
  <si>
    <t>NEW_0703100709578</t>
  </si>
  <si>
    <t>张志宇</t>
  </si>
  <si>
    <t>NEW_0627170630012</t>
  </si>
  <si>
    <t>刘萍</t>
  </si>
  <si>
    <t>NEW_0627170630822
NEW_0703090716789</t>
  </si>
  <si>
    <t>李金库</t>
  </si>
  <si>
    <t>NEW_0627130633052
NEW_0703110716996</t>
  </si>
  <si>
    <t>刘德军</t>
  </si>
  <si>
    <t>2308821120327
NEW_0703090710764
NEW_0703100753262</t>
  </si>
  <si>
    <t>李胜利</t>
  </si>
  <si>
    <t>NEW_0627150609547
NEW_0627150600862</t>
  </si>
  <si>
    <t>刘云豹</t>
  </si>
  <si>
    <t>NEW_0627150659840
NEW_0703100706585</t>
  </si>
  <si>
    <t>李宝辉</t>
  </si>
  <si>
    <t>NEW_0703100752613</t>
  </si>
  <si>
    <t>王海龙</t>
  </si>
  <si>
    <t>NEW_0628060655835</t>
  </si>
  <si>
    <t>周斌</t>
  </si>
  <si>
    <t>兴林村（新明屯）</t>
  </si>
  <si>
    <t>NEW_0628060611542
NEW_0628070628908
NEW_0628090614961
NEW_0628090626536
NEW_0628090605799
NEW_0628090603000</t>
  </si>
  <si>
    <t>长安排干
头林镇双胜排水口</t>
  </si>
  <si>
    <t>NEW_0702100741584</t>
  </si>
  <si>
    <t xml:space="preserve">头林镇解放村农田排水口
半截林排干
</t>
  </si>
  <si>
    <r>
      <rPr>
        <sz val="11"/>
        <rFont val="宋体"/>
        <charset val="134"/>
      </rPr>
      <t xml:space="preserve">头林排干
二林排干
</t>
    </r>
    <r>
      <rPr>
        <sz val="11"/>
        <color rgb="FFFF0000"/>
        <rFont val="宋体"/>
        <charset val="134"/>
      </rPr>
      <t>头林镇永丰排水口</t>
    </r>
  </si>
  <si>
    <t>结合村（福合屯）</t>
  </si>
  <si>
    <t>半截林排干
头林排干</t>
  </si>
  <si>
    <t>王永刚</t>
  </si>
  <si>
    <t>13946430023</t>
  </si>
  <si>
    <t>NEW_0809120842903</t>
  </si>
  <si>
    <t>郑喜山</t>
  </si>
  <si>
    <t>许占臣</t>
  </si>
  <si>
    <t>13836629928</t>
  </si>
  <si>
    <t>NEW_0628060645464
NEW_0628060610477
NEW_0628060621632
NEW_0702110721050
NEW_0702110742186
NEW_0702110728514
NEW_0702120749799</t>
  </si>
  <si>
    <t>郑文龙</t>
  </si>
  <si>
    <t>13836624362</t>
  </si>
  <si>
    <t>NEW_0628070639585
NEW_0628070619833</t>
  </si>
  <si>
    <t>朱同来</t>
  </si>
  <si>
    <t>13339551334</t>
  </si>
  <si>
    <t>NEW_0809130812695</t>
  </si>
  <si>
    <t>李敏</t>
  </si>
  <si>
    <t>王涛</t>
  </si>
  <si>
    <t>双丰村（双兴屯）</t>
  </si>
  <si>
    <t>NEW_0628070623056
NEW_0628070637400</t>
  </si>
  <si>
    <t>解连会</t>
  </si>
  <si>
    <t>13503699119</t>
  </si>
  <si>
    <t>NEW_0628090640948
NEW_0628090637433</t>
  </si>
  <si>
    <t>向阳川镇农田排水口
六合堂排干
河北总干
何家湾排干</t>
  </si>
  <si>
    <t>赵忠海</t>
  </si>
  <si>
    <t>13089631401</t>
  </si>
  <si>
    <t>王作鹏</t>
  </si>
  <si>
    <t>13903641355</t>
  </si>
  <si>
    <t>王艳</t>
  </si>
  <si>
    <t>13149667818</t>
  </si>
  <si>
    <t>2308821101316
NEW_0627140610846
NEW_0627140653174
NEW_0702140710679
NEW_0702140744214
NEW_0702140720665</t>
  </si>
  <si>
    <t>王树君</t>
  </si>
  <si>
    <t>13091647956</t>
  </si>
  <si>
    <t>2308821101335
NEW_0627150634236
NEW_0627150607614
NEW_0627150659042
NEW_0627150634203
NEW_0627160618832</t>
  </si>
  <si>
    <t>赵胜龙</t>
  </si>
  <si>
    <t>13339543316</t>
  </si>
  <si>
    <t>艾明</t>
  </si>
  <si>
    <t>18545461888</t>
  </si>
  <si>
    <t>隋长军</t>
  </si>
  <si>
    <t>15946578499</t>
  </si>
  <si>
    <t>后山村（东山屯huo明山屯）</t>
  </si>
  <si>
    <t>周广利</t>
  </si>
  <si>
    <t xml:space="preserve">13704692770 </t>
  </si>
  <si>
    <t>NEW_0627110627877</t>
  </si>
  <si>
    <t>张庆忠</t>
  </si>
  <si>
    <t>13384543987</t>
  </si>
  <si>
    <t xml:space="preserve">2308821101202
NEW_0627130637363
NEW_0627130608706
NEW_0627130642424
NEW_0628100632062
NEW_0628100626895
NEW_0810140829783
</t>
  </si>
  <si>
    <t>孙胜海</t>
  </si>
  <si>
    <t>18745411222</t>
  </si>
  <si>
    <t>NEW_0627140600834</t>
  </si>
  <si>
    <t>王金满</t>
  </si>
  <si>
    <t>13512629368</t>
  </si>
  <si>
    <t>NEW_0628090655389
2308821100943</t>
  </si>
  <si>
    <t>朱春波</t>
  </si>
  <si>
    <t>13846105448</t>
  </si>
  <si>
    <t>徐家店村（四化屯）</t>
  </si>
  <si>
    <t>张玉权</t>
  </si>
  <si>
    <t>13946487908</t>
  </si>
  <si>
    <t>NEW_0628080657878</t>
  </si>
  <si>
    <t>赵贺</t>
  </si>
  <si>
    <t>13836621636</t>
  </si>
  <si>
    <t>NEW_0702110741241
NEW_0702110755750
NEW_0702120718488</t>
  </si>
  <si>
    <t>董秋雨</t>
  </si>
  <si>
    <t>2308821101013
2308821101014</t>
  </si>
  <si>
    <t>尹大龙</t>
  </si>
  <si>
    <t>NEW_0810150826108
NEW_0810150846636</t>
  </si>
  <si>
    <t>傅驰野</t>
  </si>
  <si>
    <t>NEW_0627170648373</t>
  </si>
  <si>
    <t>张永辉</t>
  </si>
  <si>
    <t>NEW_0628070613059</t>
  </si>
  <si>
    <t>王智明</t>
  </si>
  <si>
    <t>2308821100902</t>
  </si>
  <si>
    <t>马闯</t>
  </si>
  <si>
    <t>2308821101225</t>
  </si>
  <si>
    <t>郄永胜</t>
  </si>
  <si>
    <t>NEW_0627120640324</t>
  </si>
  <si>
    <t>于庆君</t>
  </si>
  <si>
    <t>13512626035</t>
  </si>
  <si>
    <t>NEW_0808130828511</t>
  </si>
  <si>
    <t>NEW_0808130842138</t>
  </si>
  <si>
    <t>NEW_0627100619537</t>
  </si>
  <si>
    <t>唐成龙</t>
  </si>
  <si>
    <t>兴隆总干
外七星河老道</t>
  </si>
  <si>
    <t>NEW_0702110736151
NEW_0702120701288
NEW_0702120745598
NEW_0702120701381</t>
  </si>
  <si>
    <t>NEW_0629140657690</t>
  </si>
  <si>
    <t>NEW_0629140654808
NEW_0629140644738</t>
  </si>
  <si>
    <t>苏伟宾</t>
  </si>
  <si>
    <t>13734527000</t>
  </si>
  <si>
    <t>NEW_0702080750187</t>
  </si>
  <si>
    <t>东悦村（兴发屯）</t>
  </si>
  <si>
    <t>NEW_0702080725025
NEW_0702080707556</t>
  </si>
  <si>
    <t>NEW_0702100720405
NEW_0702100708647
NEW_0702100712115
NEW_0702100733697
NEW_0702100726084
NEW_0702100759042
NEW_0702100751963
NEW_0702100743661
NEW_0702100700258
NEW_0702110706311</t>
  </si>
  <si>
    <t>陈贵祥</t>
  </si>
  <si>
    <t>18845460255</t>
  </si>
  <si>
    <t>侯家忠</t>
  </si>
  <si>
    <t>13734521978</t>
  </si>
  <si>
    <t>NEW_0702090736440
NEW_0702100702325
NEW_0702100742490
NEW_0702100739274</t>
  </si>
  <si>
    <t>于勇</t>
  </si>
  <si>
    <t>13845423118</t>
  </si>
  <si>
    <t>毕世河</t>
  </si>
  <si>
    <t>13674548677</t>
  </si>
  <si>
    <t>NEW_0702090750538</t>
  </si>
  <si>
    <t>李彦春</t>
  </si>
  <si>
    <t>13845449675</t>
  </si>
  <si>
    <t>河北总干
兴隆总干</t>
  </si>
  <si>
    <t>牛做森</t>
  </si>
  <si>
    <t>13846105915</t>
  </si>
  <si>
    <t>周学炎</t>
  </si>
  <si>
    <t>13845446669</t>
  </si>
  <si>
    <t>王振太</t>
  </si>
  <si>
    <t>13614543988</t>
  </si>
  <si>
    <t>NEW_0627130644667
NEW_0627130620141</t>
  </si>
  <si>
    <t>周成福</t>
  </si>
  <si>
    <t>13945434536</t>
  </si>
  <si>
    <t>东福村(东风屯)</t>
  </si>
  <si>
    <t>单晓伟</t>
  </si>
  <si>
    <t>15765442789</t>
  </si>
  <si>
    <t>宏伟村(五林屯)</t>
  </si>
  <si>
    <t>李庆国</t>
  </si>
  <si>
    <t>13836626299</t>
  </si>
  <si>
    <t>幸福村(幸安屯)</t>
  </si>
  <si>
    <t>王海波</t>
  </si>
  <si>
    <t>15945436283</t>
  </si>
  <si>
    <t>前富村(农田屯)</t>
  </si>
  <si>
    <t>三林排干
兴隆总干</t>
  </si>
  <si>
    <t>李树臣</t>
  </si>
  <si>
    <t>15145427345</t>
  </si>
  <si>
    <t>NEW_0627100639240</t>
  </si>
  <si>
    <t>邓庆伍</t>
  </si>
  <si>
    <t>NEW_0702080703495
NEW_0702080713291</t>
  </si>
  <si>
    <t>林德有</t>
  </si>
  <si>
    <t>NEW_0702090744572</t>
  </si>
  <si>
    <t>刘长江</t>
  </si>
  <si>
    <t>林发排干
东安排干
砚山镇东安村农田排水口
东五顶排干
福祥排干
联合排干</t>
  </si>
  <si>
    <t>恒山村（福祥屯）</t>
  </si>
  <si>
    <t>NEW_0627190658336
NEW_0627200636897
NEW_0702100750497</t>
  </si>
  <si>
    <t>姜驰</t>
  </si>
  <si>
    <t>15326696630</t>
  </si>
  <si>
    <t>NEW_0702110737564
NEW_0702110701641</t>
  </si>
  <si>
    <t>李延春</t>
  </si>
  <si>
    <t>13644682853</t>
  </si>
  <si>
    <t>王禹</t>
  </si>
  <si>
    <t>13274683617</t>
  </si>
  <si>
    <t>鲁世思</t>
  </si>
  <si>
    <t>18724259555</t>
  </si>
  <si>
    <t>杨国栋</t>
  </si>
  <si>
    <t>15145424777</t>
  </si>
  <si>
    <t>NEW_0702100757960</t>
  </si>
  <si>
    <t>宋喜林</t>
  </si>
  <si>
    <t>13836629142</t>
  </si>
  <si>
    <t>巨福村(八家子屯)</t>
  </si>
  <si>
    <t>NEW_0702120713989</t>
  </si>
  <si>
    <t>姜明波</t>
  </si>
  <si>
    <t>13504697473</t>
  </si>
  <si>
    <t>王克佳</t>
  </si>
  <si>
    <t>13945406862</t>
  </si>
  <si>
    <t>苏凤国</t>
  </si>
  <si>
    <t>13339557188</t>
  </si>
  <si>
    <t>新光村(林发屯)</t>
  </si>
  <si>
    <t>姜凤玉</t>
  </si>
  <si>
    <t>13946498770</t>
  </si>
  <si>
    <t>NEW_0627200651153</t>
  </si>
  <si>
    <t>赵玉河</t>
  </si>
  <si>
    <t>15214547678</t>
  </si>
  <si>
    <t>李明生</t>
  </si>
  <si>
    <t>15765435000</t>
  </si>
  <si>
    <t>NEW_0627210646232
NEW_0702110737507</t>
  </si>
  <si>
    <t>迟金海</t>
  </si>
  <si>
    <t>NEW_0627210628751</t>
  </si>
  <si>
    <t>孙兴利</t>
  </si>
  <si>
    <t>NEW_0702090707470
NEW_0702090720008
NEW_0702090743072
NEW_0702100738890
NEW_0627200628042
NEW_0627200652894</t>
  </si>
  <si>
    <t>王金豹</t>
  </si>
  <si>
    <t>NEW_0702120700083
NEW_0702110744188
NEW_0702110752277
NEW_0702110729168</t>
  </si>
  <si>
    <t>NEW_0701130750824
NEW_0702110753517</t>
  </si>
  <si>
    <t>孙志国</t>
  </si>
  <si>
    <t>NEW_0627210614532</t>
  </si>
  <si>
    <t>周云海</t>
  </si>
  <si>
    <t>NEW_0627200622378
NEW_0627200638491</t>
  </si>
  <si>
    <t>杜春利</t>
  </si>
  <si>
    <t>NEW_0627210603560
NEW_0627210624308</t>
  </si>
  <si>
    <t>尹怀余</t>
  </si>
  <si>
    <t>2308821030048
NEW_0627220647467</t>
  </si>
  <si>
    <t>NEW_0628120604903
NEW_0628120604262</t>
  </si>
  <si>
    <t>花马排干
长安镇心湖村东南农田排水口</t>
  </si>
  <si>
    <t>NEW_0702160713026
NEW_0702160730076</t>
  </si>
  <si>
    <t>长安镇心湖村南农田排水口</t>
  </si>
  <si>
    <t>殿文村（益乡屯）</t>
  </si>
  <si>
    <t>2308821030736
2308821030778
NEW_0627220623565
NEW_0627220630524</t>
  </si>
  <si>
    <t>郭志英</t>
  </si>
  <si>
    <t>13945435188</t>
  </si>
  <si>
    <t>NEW_0702100715971</t>
  </si>
  <si>
    <t>苏广军</t>
  </si>
  <si>
    <t>15845426059</t>
  </si>
  <si>
    <t>刘忠江</t>
  </si>
  <si>
    <t>13512629663</t>
  </si>
  <si>
    <t>张希辉</t>
  </si>
  <si>
    <t>15845421666</t>
  </si>
  <si>
    <t>NEW_0628100650709</t>
  </si>
  <si>
    <t>单伟忠</t>
  </si>
  <si>
    <t>13945404992</t>
  </si>
  <si>
    <t>2308821030907
NEW_0627220617613
NEW_0702160721265</t>
  </si>
  <si>
    <t>陶洪峰</t>
  </si>
  <si>
    <t>18745421377</t>
  </si>
  <si>
    <t>杨海波</t>
  </si>
  <si>
    <t>13206992234</t>
  </si>
  <si>
    <t>NEW_0702120707488</t>
  </si>
  <si>
    <t>牛春杰</t>
  </si>
  <si>
    <t>13614543099</t>
  </si>
  <si>
    <t>2308821030624
2308821030618
NEW_0627220625643</t>
  </si>
  <si>
    <t>吴洪亮</t>
  </si>
  <si>
    <t>18445483666</t>
  </si>
  <si>
    <t>2308821030184
2308821030258
NEW_0806110810399
NEW_0702170735617
NEW_0702170714369</t>
  </si>
  <si>
    <t>王立鹏</t>
  </si>
  <si>
    <t>13845444712</t>
  </si>
  <si>
    <t>德胜村(贵祥屯)</t>
  </si>
  <si>
    <t>关荣双</t>
  </si>
  <si>
    <t>13845448619</t>
  </si>
  <si>
    <t>NEW_0627210619581</t>
  </si>
  <si>
    <t>赫广福</t>
  </si>
  <si>
    <t>13836629048</t>
  </si>
  <si>
    <t>高家村
(凤山屯)</t>
  </si>
  <si>
    <t>2308821030302</t>
  </si>
  <si>
    <t>崔力海</t>
  </si>
  <si>
    <t>2308821030713
NEW_0702120705964
NEW_0702120718675</t>
  </si>
  <si>
    <t>丁立国</t>
  </si>
  <si>
    <t>NEW_0702120743601
NEW_0702120735586</t>
  </si>
  <si>
    <t>孟繁军</t>
  </si>
  <si>
    <t>NEW_0702170725564</t>
  </si>
  <si>
    <t>黄世君</t>
  </si>
  <si>
    <t>NEW_0627210600854</t>
  </si>
  <si>
    <t>韩云成</t>
  </si>
  <si>
    <t>2308821030890</t>
  </si>
  <si>
    <t>由长学</t>
  </si>
  <si>
    <t>NEW_0702100716767</t>
  </si>
  <si>
    <t>苏晓峰</t>
  </si>
  <si>
    <t>NEW_0702120740597</t>
  </si>
  <si>
    <t>孙德林</t>
  </si>
  <si>
    <t>乡镇11</t>
  </si>
  <si>
    <t>无河行政村60</t>
  </si>
  <si>
    <t>涉河216</t>
  </si>
  <si>
    <t>河湖数40（市18镇20村2）村河段197</t>
  </si>
  <si>
    <t>（小微村139河长村162）</t>
  </si>
  <si>
    <t>272（河197小微143其他3）</t>
  </si>
  <si>
    <t>河流（湖泊）名称</t>
  </si>
  <si>
    <t>市级河长公示牌具体位置及数量</t>
  </si>
  <si>
    <t>公示牌编码</t>
  </si>
  <si>
    <t>合计</t>
  </si>
  <si>
    <t>起始点</t>
  </si>
  <si>
    <t>松花江（富锦段）</t>
  </si>
  <si>
    <t>西堤渔场村西北1块</t>
  </si>
  <si>
    <r>
      <rPr>
        <sz val="10"/>
        <color rgb="FF000000"/>
        <rFont val="宋体"/>
        <charset val="134"/>
      </rPr>
      <t>万有排水站2块（损坏1块</t>
    </r>
    <r>
      <rPr>
        <sz val="10"/>
        <color indexed="10"/>
        <rFont val="宋体"/>
        <charset val="134"/>
      </rPr>
      <t>）(佳市1块)</t>
    </r>
  </si>
  <si>
    <t>幸福广场1块</t>
  </si>
  <si>
    <r>
      <rPr>
        <sz val="10"/>
        <color rgb="FF000000"/>
        <rFont val="宋体"/>
        <charset val="134"/>
      </rPr>
      <t>碑林</t>
    </r>
    <r>
      <rPr>
        <sz val="10"/>
        <color indexed="8"/>
        <rFont val="Calibri"/>
        <family val="2"/>
        <charset val="0"/>
      </rPr>
      <t>2</t>
    </r>
    <r>
      <rPr>
        <sz val="10"/>
        <color indexed="8"/>
        <rFont val="宋体"/>
        <charset val="134"/>
      </rPr>
      <t>块</t>
    </r>
    <r>
      <rPr>
        <sz val="10"/>
        <color indexed="10"/>
        <rFont val="宋体"/>
        <charset val="134"/>
      </rPr>
      <t>(佳市1块)</t>
    </r>
  </si>
  <si>
    <t>红旗站1块</t>
  </si>
  <si>
    <t>东堤七桥村北1块</t>
  </si>
  <si>
    <t>23088200000001</t>
  </si>
  <si>
    <t>上街基镇和悦陆村-大榆树镇七桥村</t>
  </si>
  <si>
    <t>外七星河</t>
  </si>
  <si>
    <t>解放桥1块</t>
  </si>
  <si>
    <t>富宏路桥1块</t>
  </si>
  <si>
    <t>富密路桥1块（丢失）</t>
  </si>
  <si>
    <t>黑鱼泡闸1块</t>
  </si>
  <si>
    <t>23088200000003</t>
  </si>
  <si>
    <t>锦山镇民胜屯—宏胜镇镇北河村</t>
  </si>
  <si>
    <t>富宏公路桥1块</t>
  </si>
  <si>
    <t>23088200000004</t>
  </si>
  <si>
    <t>长安镇东日新村—向阳川镇孟家店</t>
  </si>
  <si>
    <t>兴隆镇东新开流桥南1块</t>
  </si>
  <si>
    <t>23088200000005</t>
  </si>
  <si>
    <t>宏胜镇北桥屯—宏胜镇宏林村</t>
  </si>
  <si>
    <t>南河强排站1块</t>
  </si>
  <si>
    <t>23088200000006</t>
  </si>
  <si>
    <t>兴隆岗镇振兴村—宏胜镇南河屯</t>
  </si>
  <si>
    <r>
      <rPr>
        <sz val="10"/>
        <color rgb="FF000000"/>
        <rFont val="宋体"/>
        <charset val="134"/>
      </rPr>
      <t>创业村东2块</t>
    </r>
    <r>
      <rPr>
        <sz val="10"/>
        <color indexed="10"/>
        <rFont val="宋体"/>
        <charset val="134"/>
      </rPr>
      <t>(佳市1块)</t>
    </r>
  </si>
  <si>
    <r>
      <rPr>
        <sz val="10"/>
        <color rgb="FF000000"/>
        <rFont val="宋体"/>
        <charset val="134"/>
      </rPr>
      <t>红旗路2块(1块缺板)</t>
    </r>
    <r>
      <rPr>
        <sz val="10"/>
        <color indexed="10"/>
        <rFont val="宋体"/>
        <charset val="134"/>
      </rPr>
      <t>(佳市1块)</t>
    </r>
  </si>
  <si>
    <r>
      <rPr>
        <sz val="10"/>
        <color rgb="FF000000"/>
        <rFont val="宋体"/>
        <charset val="134"/>
      </rPr>
      <t>兴岛湖抽水站西北2块</t>
    </r>
    <r>
      <rPr>
        <sz val="10"/>
        <color indexed="10"/>
        <rFont val="宋体"/>
        <charset val="134"/>
      </rPr>
      <t>(佳市1块)</t>
    </r>
  </si>
  <si>
    <t>23088200000002</t>
  </si>
  <si>
    <t>宏胜镇永旺村—种畜场</t>
  </si>
  <si>
    <t>二十五米桥西1块</t>
  </si>
  <si>
    <t>23088200000007</t>
  </si>
  <si>
    <t>二龙山镇新龙村—二龙山镇新宏村</t>
  </si>
  <si>
    <t>兴会村南1块</t>
  </si>
  <si>
    <t>23088200000008</t>
  </si>
  <si>
    <t>兴隆岗镇联富村南</t>
  </si>
  <si>
    <r>
      <rPr>
        <sz val="10"/>
        <color rgb="FF000000"/>
        <rFont val="宋体"/>
        <charset val="134"/>
      </rPr>
      <t>黑鱼泡闸2块</t>
    </r>
    <r>
      <rPr>
        <sz val="10"/>
        <color indexed="10"/>
        <rFont val="宋体"/>
        <charset val="134"/>
      </rPr>
      <t>(佳市1块)</t>
    </r>
  </si>
  <si>
    <t>23088200000009</t>
  </si>
  <si>
    <t>锦山镇永阳村西</t>
  </si>
  <si>
    <t>六合村北公路桥西侧</t>
  </si>
  <si>
    <t>23088200000010</t>
  </si>
  <si>
    <t>大榆树镇金山村-向阳川镇永太村</t>
  </si>
  <si>
    <t>二龙山镇至新建村公路桥西侧</t>
  </si>
  <si>
    <t>23088200000011</t>
  </si>
  <si>
    <t>向阳川镇向阳川村-二龙山镇新荣屯</t>
  </si>
  <si>
    <t>正和村北1.5千米，公路桥东</t>
  </si>
  <si>
    <t>23088200000012</t>
  </si>
  <si>
    <t>大榆树镇庆胜村—二龙山镇新龙村</t>
  </si>
  <si>
    <t>长合村东滞洪区闸东</t>
  </si>
  <si>
    <t>23088200000013</t>
  </si>
  <si>
    <t>砚山镇东五顶村南</t>
  </si>
  <si>
    <t>福祥村南排干转弯处</t>
  </si>
  <si>
    <t>23088200000014</t>
  </si>
  <si>
    <t>砚山镇福祥村-大榆树镇太平村</t>
  </si>
  <si>
    <t>漂筏村北公路桥东</t>
  </si>
  <si>
    <t>23088200000015</t>
  </si>
  <si>
    <t>锦山镇山北村—长安镇西日新村</t>
  </si>
  <si>
    <t>民安村西二二路桥北</t>
  </si>
  <si>
    <t>23088200000016</t>
  </si>
  <si>
    <t>长安镇益乡屯—长安镇太平屯</t>
  </si>
  <si>
    <t>富密路长安镇南桥西</t>
  </si>
  <si>
    <t>23088200000017</t>
  </si>
  <si>
    <t>上街基镇四合村—长安镇心湖屯</t>
  </si>
  <si>
    <t>农场路桥</t>
  </si>
  <si>
    <t>23088200000018</t>
  </si>
  <si>
    <t>兴隆岗镇金林村—宏胜镇红山村</t>
  </si>
  <si>
    <t>总计</t>
  </si>
  <si>
    <t>镇级河长公示牌具体位置及数量</t>
  </si>
  <si>
    <t xml:space="preserve">头林镇 </t>
  </si>
  <si>
    <t>解放至结合公路桥</t>
  </si>
  <si>
    <t>建华村-永丰村</t>
  </si>
  <si>
    <t>头林排干富宏公路桥</t>
  </si>
  <si>
    <t>23088200000019</t>
  </si>
  <si>
    <t>双福村-双丰村</t>
  </si>
  <si>
    <t>二林排干富宏公路桥</t>
  </si>
  <si>
    <t>兴林村-双兴屯</t>
  </si>
  <si>
    <t>富密路西一太直沟</t>
  </si>
  <si>
    <t>志强村-大安村</t>
  </si>
  <si>
    <t>二二路南长安镇东　</t>
  </si>
  <si>
    <t>朝阳村-贵祥村</t>
  </si>
  <si>
    <t>　跃进东</t>
  </si>
  <si>
    <t>跃进村-胜利村</t>
  </si>
  <si>
    <t>　仁合南</t>
  </si>
  <si>
    <t>仁合村-洪洲村</t>
  </si>
  <si>
    <t>　洪洲西</t>
  </si>
  <si>
    <t>23088200000020</t>
  </si>
  <si>
    <t>山北村-洪洲村</t>
  </si>
  <si>
    <t>　锦山西</t>
  </si>
  <si>
    <t>23088200000021</t>
  </si>
  <si>
    <t>锦山村-民胜村</t>
  </si>
  <si>
    <t>高台子南1.93公里处</t>
  </si>
  <si>
    <t>23088200000022</t>
  </si>
  <si>
    <t>高台村-孟家岗</t>
  </si>
  <si>
    <t>福升东700米处大桥公路边</t>
  </si>
  <si>
    <t>西岗村-农田屯</t>
  </si>
  <si>
    <t>宏伟北公路北1.7公里处公路边</t>
  </si>
  <si>
    <t>23088200000023</t>
  </si>
  <si>
    <t>宏伟村-高台子村</t>
  </si>
  <si>
    <t>联发屯东北1.65公里处</t>
  </si>
  <si>
    <t>连发屯-永安村</t>
  </si>
  <si>
    <t>东安南5里地河边</t>
  </si>
  <si>
    <t>东安村-林发村</t>
  </si>
  <si>
    <t>林发西道口</t>
  </si>
  <si>
    <t>联合村-永发村</t>
  </si>
  <si>
    <t>　红旗强排站</t>
  </si>
  <si>
    <t>宏南小区-红旗村</t>
  </si>
  <si>
    <t>　创业排干南头</t>
  </si>
  <si>
    <t>创业屯</t>
  </si>
  <si>
    <t>胜利屯-西河屯</t>
  </si>
  <si>
    <t>　马场排干南大坝</t>
  </si>
  <si>
    <t>种畜场-创业屯</t>
  </si>
  <si>
    <t>长春岭南0.5千米大桥西侧</t>
  </si>
  <si>
    <t>长春岭村-徐家店村</t>
  </si>
  <si>
    <t>新增（省系统平台有，二道滞洪区西）</t>
  </si>
  <si>
    <t>择林村-前进村</t>
  </si>
  <si>
    <t>大榆树桥北</t>
  </si>
  <si>
    <t>23088200000024</t>
  </si>
  <si>
    <t>隆川村-大榆树村</t>
  </si>
  <si>
    <t>七桥东</t>
  </si>
  <si>
    <t>富兴屯-七桥村</t>
  </si>
  <si>
    <t>　306省道桥西</t>
  </si>
  <si>
    <t>朝阳屯-康庄村</t>
  </si>
  <si>
    <t>横头山排干莲花桥东</t>
  </si>
  <si>
    <t>康庄村-新桥村</t>
  </si>
  <si>
    <t>　太东西桥北</t>
  </si>
  <si>
    <t>23088200000025</t>
  </si>
  <si>
    <t>龙阳村-新兴村</t>
  </si>
  <si>
    <t>　新兴北</t>
  </si>
  <si>
    <t>新兴村-小后屯</t>
  </si>
  <si>
    <t>太东东双庆排干桥</t>
  </si>
  <si>
    <t>23088200000026</t>
  </si>
  <si>
    <t>新安村-太东村</t>
  </si>
  <si>
    <t>　集民大荒地东</t>
  </si>
  <si>
    <t>集民村-太东林场</t>
  </si>
  <si>
    <t>小计</t>
  </si>
  <si>
    <t>总计：48块</t>
  </si>
  <si>
    <t>市级保留35块</t>
  </si>
  <si>
    <t>镇级保留13块</t>
  </si>
  <si>
    <t>红色为非保留项</t>
  </si>
  <si>
    <t>说明：保留的公示牌均位于大江大河或跨国道、省道及重点工程附近。另，还有幸福广场、碑林等处约4块宣传牌未计算在内。</t>
  </si>
  <si>
    <t>河流名称</t>
  </si>
  <si>
    <t>等级</t>
  </si>
  <si>
    <t>省级</t>
  </si>
  <si>
    <t>七桥排干）</t>
  </si>
  <si>
    <t>乡级</t>
  </si>
  <si>
    <t>八排干
（新开流支河）</t>
  </si>
  <si>
    <t>县级</t>
  </si>
  <si>
    <t>小河子</t>
  </si>
  <si>
    <t>一太直沟</t>
  </si>
  <si>
    <t>已删</t>
  </si>
  <si>
    <t>曹贵直沟</t>
  </si>
  <si>
    <t>创业排干</t>
  </si>
  <si>
    <t>马场排干</t>
  </si>
  <si>
    <t>七排干
（新开流支河）</t>
  </si>
  <si>
    <t>仁义排干</t>
  </si>
  <si>
    <t>寒冬河排干</t>
  </si>
  <si>
    <t>民胜排干</t>
  </si>
  <si>
    <t>仁洪截流沟</t>
  </si>
  <si>
    <t>向阳川支沟</t>
  </si>
  <si>
    <t>龙山支沟</t>
  </si>
  <si>
    <t>生态环境局7.5日污口台账数据统计清单</t>
  </si>
  <si>
    <t>行政区划（其中村为选填项）</t>
  </si>
  <si>
    <t>流域名称</t>
  </si>
  <si>
    <t>位置</t>
  </si>
  <si>
    <t>详细地址</t>
  </si>
  <si>
    <t>排污口名称</t>
  </si>
  <si>
    <t>排污口编码</t>
  </si>
  <si>
    <t>排污口编码（各省市系统自有编码）</t>
  </si>
  <si>
    <t>排污口分类</t>
  </si>
  <si>
    <t>所属水系（三级水系，每级用英文分号分割）</t>
  </si>
  <si>
    <t>所属水系（排污口所在水体）</t>
  </si>
  <si>
    <t>是否为入湖河流</t>
  </si>
  <si>
    <t>湖泊名称</t>
  </si>
  <si>
    <t>是否为重点河湖</t>
  </si>
  <si>
    <t>重点河湖</t>
  </si>
  <si>
    <t>是否位于水功能区</t>
  </si>
  <si>
    <t>一级水功能区名称</t>
  </si>
  <si>
    <t>一级水功能区水质目标（Ⅰ类;Ⅱ类；Ⅲ类；Ⅳ类；Ⅴ类；无要求;其他）</t>
  </si>
  <si>
    <t>二级水功能区名称</t>
  </si>
  <si>
    <t>二级水功能区水质目标（Ⅰ类;Ⅱ类；Ⅲ类；Ⅳ类；Ⅴ类；无要求;其他）</t>
  </si>
  <si>
    <t>是否位于水环境功能区</t>
  </si>
  <si>
    <t>水环境功能区名称</t>
  </si>
  <si>
    <t>水环境功能区目标</t>
  </si>
  <si>
    <t>国控断面名称</t>
  </si>
  <si>
    <t>省控断面名称</t>
  </si>
  <si>
    <t>市控断面名称</t>
  </si>
  <si>
    <t>河长信息</t>
  </si>
  <si>
    <t>入河方式（直接排放-入河河流，直接排放-直接入河的沟汊、水渠、小溪等，直接排放-直接入河的排污口，间接排放-进入入河河流的沟汊、水渠、小溪等，间接排放-进入入河河流的排口，间接排放-其他排入沟汊、水渠、小溪、坑塘等，单选）</t>
  </si>
  <si>
    <t>口门形态（明渠、管道、泵站、涵闸、闸泵联用、箱涵、潜没、其他，单选）</t>
  </si>
  <si>
    <t>排水特征（排水、无水、有死水、闸断、不确定，单选）</t>
  </si>
  <si>
    <t>有无异常状况（有、无）</t>
  </si>
  <si>
    <t>异常状况（浑浊、黄绿、黑臭、刺鼻性气味、漂浮物、泡沫、锈迹、油渍、水华、其他，多选英文分号隔开）</t>
  </si>
  <si>
    <t>水质快速检测</t>
  </si>
  <si>
    <t>现场情况备注</t>
  </si>
  <si>
    <t>是否监测采样</t>
  </si>
  <si>
    <t>采样时间（yyyy-MM-dd）</t>
  </si>
  <si>
    <t>采样类型（快速检测、实验室检测）</t>
  </si>
  <si>
    <t>流量(m^3/D)</t>
  </si>
  <si>
    <t>水温（℃）</t>
  </si>
  <si>
    <t>BOD</t>
  </si>
  <si>
    <t>挥发酚</t>
  </si>
  <si>
    <t>pH值</t>
  </si>
  <si>
    <t>COD（mg/L）</t>
  </si>
  <si>
    <t>氨氮（mg/L）</t>
  </si>
  <si>
    <t>总磷（mg/L）</t>
  </si>
  <si>
    <t>总氮(mg/L)</t>
  </si>
  <si>
    <t>采样监测备注</t>
  </si>
  <si>
    <t>主要责任主体名称</t>
  </si>
  <si>
    <t>其他责任主体名称（多个用英文逗号拼接）</t>
  </si>
  <si>
    <t>主要责任主体位置（采用十进制，精确到小数点后六位，采用CGCS2000坐标系）</t>
  </si>
  <si>
    <t>主要责任主体联系人</t>
  </si>
  <si>
    <t>主要责任主体联系方式</t>
  </si>
  <si>
    <t>主要责任主体排污许可证号或排污登记号</t>
  </si>
  <si>
    <t>统一信用代码</t>
  </si>
  <si>
    <t>排放标准（国家或地方发布的行业标准）</t>
  </si>
  <si>
    <t>污染物（多个用英文逗号拼接）</t>
  </si>
  <si>
    <t>污染物浓度（污染物对应浓度，多个用英文逗号拼接）</t>
  </si>
  <si>
    <t>年污水排放量(t)（污染物对应排放量，多个用英文逗号拼接）</t>
  </si>
  <si>
    <t>年污染物排放总量(t)（污染物对应排放量，多个用英文逗号拼接）</t>
  </si>
  <si>
    <t>是否排放有毒有害污染物</t>
  </si>
  <si>
    <t>污水类型（工业企业废水、工业企业雨洪水、矿山生产废水或生活污水、矿山雨洪水、尾矿废水、尾矿库雨洪水、海洋工程建筑废水、海洋工程建筑雨洪水、工业及其他各类园区污水处理厂废水、工业及其他各类园区污水处理厂溢流水或雨洪水、城镇污水处理厂污水、城镇污水处理厂溢流水、参照城镇污水处理厂管理的城镇生活污水、规模化畜禽养殖污水、规模化水产养殖污水、大型灌区退水、中型灌区退水、港口码头污水、规模以下畜禽养殖污水、规模以下水产养殖污水、城镇生活散排污水、农村污水处理设施污水、农村生活散排污水、混入污水的城镇雨洪水、其他，多选英文逗号分隔）</t>
  </si>
  <si>
    <t>是否为规模以上排口</t>
  </si>
  <si>
    <t>审批登记情况（已审批、已登记、未审批、未登记）</t>
  </si>
  <si>
    <t>整治类型（依法取缔、清理合并、规范整治、无需整治，单选）</t>
  </si>
  <si>
    <t>是否完成规范化建设</t>
  </si>
  <si>
    <t>规范化建设内容</t>
  </si>
  <si>
    <t>完成整治判定条件</t>
  </si>
  <si>
    <t>排污口存在的问题(处于饮用水水源保护区内、在风景名胜区水体、重要渔业水体和其他具有特殊经济文化价值的水体的保护区内设置的，或者在自然保护区的核心区和缓冲区内设置的、在海洋自然保护区/重要渔业水域/海滨风景名胜区和其他需要特别保护的区域设置的、已设置的排污口不符合防洪要求/危害堤防安全/直接影响合法取水户用水安全的、其他违反法律/行政法规规定设置的、城镇污水收集管网覆盖范围内的生活污水散排口、工业及其他各类园区或各类开发区内的工矿企业排污口、工业及其他各类园区或各类开发区外单个工矿企业的多个排污口、使用该排污口的排污单位未按规定排放污水、排污口对应的排污通道不规范、口门建设不规范、排污口设置影响水生态环境质量、其他问题，单选，因字数过长无法制作模板下拉选)</t>
  </si>
  <si>
    <t>其他问题描述（排污口存在的问题，当选择其他问题时，输入其他问题描述）</t>
  </si>
  <si>
    <t>具体情形和技术要求</t>
  </si>
  <si>
    <t>整治措施（多选用英文逗号分隔）</t>
  </si>
  <si>
    <t>完成时限（采用YYYYMMDD格式，例如：20221017）</t>
  </si>
  <si>
    <t>整治阶段（选项为：未整治、整治中、完成整治）单选</t>
  </si>
  <si>
    <t>整治进度描述</t>
  </si>
  <si>
    <t>整治成效</t>
  </si>
  <si>
    <t>审批意见</t>
  </si>
  <si>
    <t>省</t>
  </si>
  <si>
    <t>市</t>
  </si>
  <si>
    <t>县（区）</t>
  </si>
  <si>
    <t>乡镇（街道）</t>
  </si>
  <si>
    <t>行政村</t>
  </si>
  <si>
    <t>经度</t>
  </si>
  <si>
    <t>纬度</t>
  </si>
  <si>
    <t>一级分类</t>
  </si>
  <si>
    <t>二级分类</t>
  </si>
  <si>
    <t>三级分类</t>
  </si>
  <si>
    <t>是否具备采样条件（默认无）</t>
  </si>
  <si>
    <t>黑龙江省</t>
  </si>
  <si>
    <t>佳木斯市</t>
  </si>
  <si>
    <t>富锦市</t>
  </si>
  <si>
    <t/>
  </si>
  <si>
    <t>松花江流域</t>
  </si>
  <si>
    <t>132.435599</t>
  </si>
  <si>
    <t>47.126936</t>
  </si>
  <si>
    <t>黑龙江省佳木斯市富锦市向阳川镇六合堂排干南100米处</t>
  </si>
  <si>
    <t>佳木斯市富锦市六合堂排干农田退水口</t>
  </si>
  <si>
    <t>AC-230882-0039-QT-00</t>
  </si>
  <si>
    <t>AA-230882-0039-QT-00</t>
  </si>
  <si>
    <t>其他排口</t>
  </si>
  <si>
    <t>其他排污口</t>
  </si>
  <si>
    <t>松辽流域片;乌苏里江水系;乌苏里江</t>
  </si>
  <si>
    <t>否</t>
  </si>
  <si>
    <t>挠力河口内</t>
  </si>
  <si>
    <t>无</t>
  </si>
  <si>
    <t>县：袁宏涛  镇：李冰 
村：段起国</t>
  </si>
  <si>
    <t>直接排放-入河河流</t>
  </si>
  <si>
    <t>明渠</t>
  </si>
  <si>
    <t>无水</t>
  </si>
  <si>
    <t>是</t>
  </si>
  <si>
    <t>富锦市涝区工作站</t>
  </si>
  <si>
    <t>132.051991</t>
  </si>
  <si>
    <t>47.250271</t>
  </si>
  <si>
    <t>黑龙江省佳木斯市富锦市东平路第四学校东北侧40米处</t>
  </si>
  <si>
    <t>李英海</t>
  </si>
  <si>
    <t>15946573252</t>
  </si>
  <si>
    <t>12230882E68495160H</t>
  </si>
  <si>
    <t>COD,氨氮,总磷</t>
  </si>
  <si>
    <t>/,/,/</t>
  </si>
  <si>
    <t>199152,199152,199152</t>
  </si>
  <si>
    <t>其他</t>
  </si>
  <si>
    <t>已登记</t>
  </si>
  <si>
    <t>无需整治</t>
  </si>
  <si>
    <t>建立档案;设置标识牌</t>
  </si>
  <si>
    <t>农田灌溉渠道未发现接纳工业废水或者医疗污水，排水不黑不臭，不含农膜、农业废弃产品等固体废物。</t>
  </si>
  <si>
    <t>请补充新增字段</t>
  </si>
  <si>
    <t>心湖村</t>
  </si>
  <si>
    <t>132.150106</t>
  </si>
  <si>
    <t>47.050907</t>
  </si>
  <si>
    <t>黑龙江省佳木斯市富锦市长安镇心湖村南</t>
  </si>
  <si>
    <t>佳木斯市富锦市长安镇心湖村南农田退水口</t>
  </si>
  <si>
    <t>AC-230882-0054-QT-00</t>
  </si>
  <si>
    <t>AC-230882-0042-QT-00</t>
  </si>
  <si>
    <t>县：袁宏涛 镇：段乾坤    村：穆晓娜</t>
  </si>
  <si>
    <t>涵闸</t>
  </si>
  <si>
    <t>排水</t>
  </si>
  <si>
    <t>长安镇人民政府</t>
  </si>
  <si>
    <t>131.981709</t>
  </si>
  <si>
    <t>47.136073</t>
  </si>
  <si>
    <t>黑龙江省佳木斯市富锦市长安镇政府</t>
  </si>
  <si>
    <t>申建新</t>
  </si>
  <si>
    <t>15046426928</t>
  </si>
  <si>
    <t>112308820018042034</t>
  </si>
  <si>
    <t>170000,170000,170000</t>
  </si>
  <si>
    <t>何家湾村</t>
  </si>
  <si>
    <t>132.516028</t>
  </si>
  <si>
    <t>47.061512</t>
  </si>
  <si>
    <t>黑龙江省佳木斯市富锦市向阳川镇何家湾村东南500米</t>
  </si>
  <si>
    <t>佳木斯市富锦市何家湾排干农田退水口</t>
  </si>
  <si>
    <t>AC-230882-0053-QT-00</t>
  </si>
  <si>
    <t>AB-230882-0015-QT-00</t>
  </si>
  <si>
    <t>县：袁宏涛 镇：李冰  村：段起国</t>
  </si>
  <si>
    <t>140616,140616,140616</t>
  </si>
  <si>
    <t>132.747473</t>
  </si>
  <si>
    <t>46.808263</t>
  </si>
  <si>
    <t>黑龙江省佳木斯市富锦市宏胜镇红旗村南500米处</t>
  </si>
  <si>
    <t>佳木斯市富锦市红旗排干西口农田退水口</t>
  </si>
  <si>
    <t>AC-230882-0072-QT-00</t>
  </si>
  <si>
    <t>AC-230882-0057-QT-00</t>
  </si>
  <si>
    <t>氧化塘入河口—东开乡人口河桥</t>
  </si>
  <si>
    <t>Ⅴ类</t>
  </si>
  <si>
    <t>市级聂影
县级马宏   镇级李洪成  村级刘德喜</t>
  </si>
  <si>
    <t>间接排放-进入入河河流的排口</t>
  </si>
  <si>
    <t>宏胜镇人民政府</t>
  </si>
  <si>
    <t>132.742569</t>
  </si>
  <si>
    <t>46.934001</t>
  </si>
  <si>
    <t>黑龙江省佳木斯市富锦市宏胜镇政府</t>
  </si>
  <si>
    <t>13845445136</t>
  </si>
  <si>
    <t>112308826638533629</t>
  </si>
  <si>
    <t>120000,120000,120000</t>
  </si>
  <si>
    <t>林发村</t>
  </si>
  <si>
    <t>132.290995</t>
  </si>
  <si>
    <t>47.106215</t>
  </si>
  <si>
    <t>黑龙江省佳木斯市富锦市砚山镇林发村东500米</t>
  </si>
  <si>
    <t>佳木斯市富锦市林发排干农田退水口</t>
  </si>
  <si>
    <t>AC-230882-0043-QT-00</t>
  </si>
  <si>
    <t>AA-230882-0036-QT-00</t>
  </si>
  <si>
    <t>县：袁宏涛 镇：戴易同 村：卜庆华</t>
  </si>
  <si>
    <t>132.614011</t>
  </si>
  <si>
    <t>46.933353</t>
  </si>
  <si>
    <t>黑龙江省佳木斯市富锦市兴隆岗镇行政村南100米</t>
  </si>
  <si>
    <t>佳木斯市富锦市第七排干农田退水口</t>
  </si>
  <si>
    <t>AB-230882-0021-QT-00</t>
  </si>
  <si>
    <t>AC-230882-0030-QT-00</t>
  </si>
  <si>
    <t>松辽流域片;松花江水系;松花江</t>
  </si>
  <si>
    <t>县：迟  龙    镇：李凯    村：季振忠</t>
  </si>
  <si>
    <t>114480,114480,114480</t>
  </si>
  <si>
    <t>创业村</t>
  </si>
  <si>
    <t>132.796351</t>
  </si>
  <si>
    <t>46.811472</t>
  </si>
  <si>
    <t>黑龙江省佳木斯市富锦市宏胜镇创业排干南段100米处</t>
  </si>
  <si>
    <t>富锦市创业排干农田退水口</t>
  </si>
  <si>
    <t>AC-230882-0069-QT-00</t>
  </si>
  <si>
    <t>AC-230882-0051-QT-00</t>
  </si>
  <si>
    <t>Ⅳ类</t>
  </si>
  <si>
    <t>116000,116000,116000</t>
  </si>
  <si>
    <t>132.286583</t>
  </si>
  <si>
    <t>47.410789</t>
  </si>
  <si>
    <t>黑龙江省佳木斯市富锦市大榆树镇福胜村北100米处</t>
  </si>
  <si>
    <t>佳木斯市富锦市双福强排站涵闸农田退水口</t>
  </si>
  <si>
    <t>AB-230882-0010-QT-00</t>
  </si>
  <si>
    <t>AC-230882-0014-QT-00</t>
  </si>
  <si>
    <t>是（省级）</t>
  </si>
  <si>
    <t>松花江同江市缓冲区</t>
  </si>
  <si>
    <t>Ⅲ类</t>
  </si>
  <si>
    <t>无要求</t>
  </si>
  <si>
    <t>松花江干流江南屯至同江</t>
  </si>
  <si>
    <t>同江</t>
  </si>
  <si>
    <t>市：王继武
县：袁宏涛 镇：于春浩村：李海峰</t>
  </si>
  <si>
    <t>富锦市河道维护中心</t>
  </si>
  <si>
    <t>132.021145</t>
  </si>
  <si>
    <t>47.244353</t>
  </si>
  <si>
    <t>黑龙江省佳木斯市富锦市中央大街中段原国税局</t>
  </si>
  <si>
    <t>乔学志</t>
  </si>
  <si>
    <t>18546404611</t>
  </si>
  <si>
    <t>12230882414302615M</t>
  </si>
  <si>
    <t>32374100,32374100,32374100</t>
  </si>
  <si>
    <t>联合村</t>
  </si>
  <si>
    <t>132.251418</t>
  </si>
  <si>
    <t>47.100185</t>
  </si>
  <si>
    <t>黑龙江省佳木斯市富锦市砚山镇联合排干南段50米处</t>
  </si>
  <si>
    <t>佳木斯市富锦市联合排干农田退水口</t>
  </si>
  <si>
    <t>AC-230882-0045-QT-00</t>
  </si>
  <si>
    <t>AA-230882-0010-QT-00</t>
  </si>
  <si>
    <t>132408,132408,132408</t>
  </si>
  <si>
    <t>132.52884</t>
  </si>
  <si>
    <t>47.466753</t>
  </si>
  <si>
    <t>黑龙江省佳木斯市富锦市二龙山镇横头山排干北段</t>
  </si>
  <si>
    <t>佳木斯市富锦市横头山排干农田退水口</t>
  </si>
  <si>
    <t>AC-230882-0019-QT-00</t>
  </si>
  <si>
    <t>AB-230882-0023-QT-00</t>
  </si>
  <si>
    <t>莲花河八屯闸</t>
  </si>
  <si>
    <t>县：万永发  镇：卢  峰  村：丁洪亮</t>
  </si>
  <si>
    <t>750384,750384,750384</t>
  </si>
  <si>
    <t>132.747778</t>
  </si>
  <si>
    <t>46.808333</t>
  </si>
  <si>
    <t>黑龙江省佳木斯市富锦市宏胜镇红旗排干最北段</t>
  </si>
  <si>
    <t>佳木斯市富锦市红旗排干农田退水口</t>
  </si>
  <si>
    <t>AC-230882-0071-QT-00</t>
  </si>
  <si>
    <t>132.419371</t>
  </si>
  <si>
    <t>47.418632</t>
  </si>
  <si>
    <t>黑龙江省佳木斯市富锦市大榆树镇新林村西北50米处</t>
  </si>
  <si>
    <t>佳木斯市富锦市锦东一干大中型灌区退水口</t>
  </si>
  <si>
    <t>AC-230882-0021-QT-00</t>
  </si>
  <si>
    <t>AB-230882-0049-QT-00</t>
  </si>
  <si>
    <t>大中型灌区排口</t>
  </si>
  <si>
    <t>莲花河同江市保留区</t>
  </si>
  <si>
    <t>县：万永发  镇：卢  峰 村：孙海良</t>
  </si>
  <si>
    <t>454464,454464,454464</t>
  </si>
  <si>
    <t>建立档案;设置标识牌;设置监测采样点</t>
  </si>
  <si>
    <t>132.330677</t>
  </si>
  <si>
    <t>47.108039</t>
  </si>
  <si>
    <t>黑龙江省佳木斯市富锦市头林镇解放村北200米处</t>
  </si>
  <si>
    <t>佳木斯市富锦市头林镇解放村农田退水口</t>
  </si>
  <si>
    <t>AC-230882-0041-QT-00</t>
  </si>
  <si>
    <t>AB-230882-0016-QT-00</t>
  </si>
  <si>
    <t>县：袁宏涛 镇：周思阳    村：李德宝</t>
  </si>
  <si>
    <t>头林镇人民政府</t>
  </si>
  <si>
    <t>132.257624</t>
  </si>
  <si>
    <t>47.059371</t>
  </si>
  <si>
    <t>黑龙江省佳木斯市富锦市头林镇政府</t>
  </si>
  <si>
    <t>11230882001804166X</t>
  </si>
  <si>
    <t>270000,270000,270000</t>
  </si>
  <si>
    <t>西河村</t>
  </si>
  <si>
    <t>132.694237</t>
  </si>
  <si>
    <t>46.978195</t>
  </si>
  <si>
    <t>黑龙江省佳木斯市富锦市宏胜镇西河村308省道附近</t>
  </si>
  <si>
    <t>佳木斯市富锦市第八排干农田退水口</t>
  </si>
  <si>
    <t>AB-230882-0020-QT-00</t>
  </si>
  <si>
    <t>AC-230882-0037-QT-00</t>
  </si>
  <si>
    <t>县：迟  龙  镇：刘鹏越  村：赵亮</t>
  </si>
  <si>
    <t>265680,265680,265680</t>
  </si>
  <si>
    <t>132.839794</t>
  </si>
  <si>
    <t>46.807879</t>
  </si>
  <si>
    <t>黑龙江省佳木斯市富锦市宏胜镇创业村东南50米处</t>
  </si>
  <si>
    <t>佳木斯市富锦市宏胜镇创业村东南农田退水口</t>
  </si>
  <si>
    <t>AC-230882-0073-QT-00</t>
  </si>
  <si>
    <t>AC-230882-0049-QT-00</t>
  </si>
  <si>
    <t>COD,氨氮,总磷/</t>
  </si>
  <si>
    <t>140000,140000,140000</t>
  </si>
  <si>
    <t>132.640516</t>
  </si>
  <si>
    <t>47.045527</t>
  </si>
  <si>
    <t>黑龙江省佳木斯市富锦市向阳川镇二林排干西100米处</t>
  </si>
  <si>
    <t>佳木斯市富锦市二林排干农田退水口</t>
  </si>
  <si>
    <t>AC-230882-0055-QT-00</t>
  </si>
  <si>
    <t>AC-230882-0033-QT-00</t>
  </si>
  <si>
    <t>县：袁宏涛 镇：周思阳 村：李文洪</t>
  </si>
  <si>
    <t>148176,148176,148176</t>
  </si>
  <si>
    <t>赤丰村</t>
  </si>
  <si>
    <t>132.386991</t>
  </si>
  <si>
    <t>47.431419</t>
  </si>
  <si>
    <t>黑龙江省佳木斯市富锦市向阳川镇赤丰村西100米处</t>
  </si>
  <si>
    <t>佳木斯市富锦市七桥排干农田退水口</t>
  </si>
  <si>
    <t>AB-230882-0009-QT-00</t>
  </si>
  <si>
    <t>AC-230882-0013-QT-00</t>
  </si>
  <si>
    <t>177120,177120,177120</t>
  </si>
  <si>
    <t>132.684951</t>
  </si>
  <si>
    <t>46.828932</t>
  </si>
  <si>
    <t>黑龙江省佳木斯市富锦市宏胜镇南林村南50米处</t>
  </si>
  <si>
    <t>佳木斯市富锦市七排干入七星河农田退水口</t>
  </si>
  <si>
    <t>AC-230882-0068-QT-00</t>
  </si>
  <si>
    <t>AC-230882-0050-QT-00</t>
  </si>
  <si>
    <t>七星河</t>
  </si>
  <si>
    <t>县级高尚   镇级田中光  村级邓江</t>
  </si>
  <si>
    <t>155000,155000,155000</t>
  </si>
  <si>
    <t>132.191791</t>
  </si>
  <si>
    <t>47.075506</t>
  </si>
  <si>
    <t>黑龙江省佳木斯市富锦市头林镇心湖村东南50米处</t>
  </si>
  <si>
    <t>佳木斯市富锦市长安镇心湖村东南农田退水口</t>
  </si>
  <si>
    <t>AB-230882-0031-QT-00</t>
  </si>
  <si>
    <t>县：袁宏涛 镇：段乾坤    村：张金雨</t>
  </si>
  <si>
    <t>管道</t>
  </si>
  <si>
    <t>160000,16000,16000</t>
  </si>
  <si>
    <t>132.771656</t>
  </si>
  <si>
    <t>46.810104</t>
  </si>
  <si>
    <t>黑龙江省佳木斯市富锦市宏胜镇双胜排干南100米处</t>
  </si>
  <si>
    <t>佳木斯市富锦市双胜排干农田退水口</t>
  </si>
  <si>
    <t>AC-230882-0070-QT-00</t>
  </si>
  <si>
    <t>AC-230882-0058-QT-00</t>
  </si>
  <si>
    <t>150000,150000,150000</t>
  </si>
  <si>
    <t>132.582797</t>
  </si>
  <si>
    <t>47.016896</t>
  </si>
  <si>
    <t>黑龙江省佳木斯市富锦市兴隆岗镇兴隆总干北段</t>
  </si>
  <si>
    <t>佳木斯市佳木斯市富锦市兴隆总干农田退水口</t>
  </si>
  <si>
    <t>AC-230882-0061-QT-00</t>
  </si>
  <si>
    <t>县：赵靖霖 镇：韩夺 村：牛作森</t>
  </si>
  <si>
    <t>656640,656640,6566400</t>
  </si>
  <si>
    <t>锦山镇富锦国家湿地公园(东门)</t>
  </si>
  <si>
    <t>131.747525</t>
  </si>
  <si>
    <t>46.931403</t>
  </si>
  <si>
    <t>黑龙江省佳木斯市富锦市锦山镇富锦国家湿地公园(东门)</t>
  </si>
  <si>
    <t>佳木斯市富锦市黑渔泡湿地疏通沟涵闸农田退水口</t>
  </si>
  <si>
    <t>AC-230882-0066-QT-00</t>
  </si>
  <si>
    <t>AC-230882-0004-QT-00</t>
  </si>
  <si>
    <t>县：赵靖霖   镇：焦瑞莹   村：刘喜龙</t>
  </si>
  <si>
    <t>604800,604800,604800</t>
  </si>
  <si>
    <t>132.489315</t>
  </si>
  <si>
    <t>47.078572</t>
  </si>
  <si>
    <t>黑龙江省佳木斯市富锦市头林镇永丰村北侧200米</t>
  </si>
  <si>
    <t>佳木斯市富锦市头林镇永丰村农田退水口</t>
  </si>
  <si>
    <t>AD-230882-0029-QT-00</t>
  </si>
  <si>
    <t>县：袁宏涛 镇：周思阳  村：李文洪</t>
  </si>
  <si>
    <t>210000,210000,210000</t>
  </si>
  <si>
    <t>132.708181</t>
  </si>
  <si>
    <t>47.038964</t>
  </si>
  <si>
    <t>黑龙江省佳木斯市富锦市向阳川镇孟家岗村南侧500米</t>
  </si>
  <si>
    <t>佳木斯市富锦市河北总干农田退水口</t>
  </si>
  <si>
    <t>AC-230882-0020-QT-00</t>
  </si>
  <si>
    <t>252072,252072,252072</t>
  </si>
  <si>
    <t>福祥村</t>
  </si>
  <si>
    <t>132.243364</t>
  </si>
  <si>
    <t>47.09899</t>
  </si>
  <si>
    <t>黑龙江省佳木斯市富锦市砚山镇福祥村福祥排干北段100米处</t>
  </si>
  <si>
    <t>佳木斯市富锦市福祥排干农田退水口</t>
  </si>
  <si>
    <t>AC-230882-0046-QT-00</t>
  </si>
  <si>
    <t>AB-230882-0012-QT-00</t>
  </si>
  <si>
    <t>黑龙江省佳木斯市富锦市砚山镇政府</t>
  </si>
  <si>
    <t>COD,氨/,总磷</t>
  </si>
  <si>
    <t>227016,227016,227016</t>
  </si>
  <si>
    <t>132.420587</t>
  </si>
  <si>
    <t>47.124622</t>
  </si>
  <si>
    <t>黑龙江省佳木斯市富锦市砚山镇东五顶排干南段200米处</t>
  </si>
  <si>
    <t>佳木斯市富锦市东五顶排干农田退水口</t>
  </si>
  <si>
    <t>AC-230882-0038-QT-00</t>
  </si>
  <si>
    <t>AA-230882-0022-QT-00</t>
  </si>
  <si>
    <t>252936,252936,252936</t>
  </si>
  <si>
    <t>132.727152</t>
  </si>
  <si>
    <t>47.017552</t>
  </si>
  <si>
    <t>黑龙江省佳木斯市富锦市宏胜镇第十排干北段100米处</t>
  </si>
  <si>
    <t>佳木斯市富锦市第十排干农田退水口</t>
  </si>
  <si>
    <t>AB-230882-0019-QT-00</t>
  </si>
  <si>
    <t>AC-230882-0003-QT-00</t>
  </si>
  <si>
    <t>118800,118800,118800</t>
  </si>
  <si>
    <t>131.759244</t>
  </si>
  <si>
    <t>46.955488</t>
  </si>
  <si>
    <t>黑龙江省佳木斯市富锦市锦山镇035乡道</t>
  </si>
  <si>
    <t>佳木斯市富锦市万福排干农田退水口</t>
  </si>
  <si>
    <t>AC-230882-0063-QT-00</t>
  </si>
  <si>
    <t>AC-230882-0032-QT-00</t>
  </si>
  <si>
    <t>313200,313200,313200</t>
  </si>
  <si>
    <t>城东街道</t>
  </si>
  <si>
    <t>132.032914</t>
  </si>
  <si>
    <t>47.264597</t>
  </si>
  <si>
    <t>黑龙江省佳木斯市富锦市城东街道滨江大街</t>
  </si>
  <si>
    <t>佳木斯市富锦市东平泵站涵闸城镇雨洪排口</t>
  </si>
  <si>
    <t>AC-230882-0009-QT-00</t>
  </si>
  <si>
    <t>城镇雨洪排口</t>
  </si>
  <si>
    <t>松花江（干流）</t>
  </si>
  <si>
    <t>是（国家级）</t>
  </si>
  <si>
    <t>松花江佳木斯市开发利用区</t>
  </si>
  <si>
    <t>松花江佳木斯市、桦川县、富锦市农业用水区</t>
  </si>
  <si>
    <t>富锦下</t>
  </si>
  <si>
    <t>富锦至绥滨摆渡</t>
  </si>
  <si>
    <t>市：王继武县：袁宏涛 镇：贺守芬  村：吕忠华</t>
  </si>
  <si>
    <t>泵站</t>
  </si>
  <si>
    <t>富锦市城市排水中心</t>
  </si>
  <si>
    <t>132.034685</t>
  </si>
  <si>
    <t>47.260061</t>
  </si>
  <si>
    <t>黑龙江省富锦市正大街中段路南</t>
  </si>
  <si>
    <t>李文山</t>
  </si>
  <si>
    <t>15945879123</t>
  </si>
  <si>
    <t>130000,100000,100000</t>
  </si>
  <si>
    <t>132.461837</t>
  </si>
  <si>
    <t>47.104838</t>
  </si>
  <si>
    <t>黑龙江省佳木斯市富锦市头林镇半截林排干北段100米处</t>
  </si>
  <si>
    <t>佳木斯市富锦市半截林排干农田退水口</t>
  </si>
  <si>
    <t>AC-230882-0044-QT-00</t>
  </si>
  <si>
    <t>AA-230882-0024-QT-00</t>
  </si>
  <si>
    <t>县：袁宏涛 镇：周思阳  村：李德宝</t>
  </si>
  <si>
    <t>73872,73872,73872</t>
  </si>
  <si>
    <t>132.496293</t>
  </si>
  <si>
    <t>47.336991</t>
  </si>
  <si>
    <t>黑龙江省佳木斯市富锦市二龙山镇同三公路北侧200米</t>
  </si>
  <si>
    <t>富锦市二龙山镇污水处理工程排污口</t>
  </si>
  <si>
    <t>AB-230882-0012-SH-00</t>
  </si>
  <si>
    <t>AC-230882-0025-SH-00</t>
  </si>
  <si>
    <t>城镇污水处理厂排污口</t>
  </si>
  <si>
    <t>县：万永发  镇：卢峰
村：徐长河</t>
  </si>
  <si>
    <t>2024-04-15</t>
  </si>
  <si>
    <t>实验室检测</t>
  </si>
  <si>
    <t>63</t>
  </si>
  <si>
    <t>9.5</t>
  </si>
  <si>
    <t>7.7</t>
  </si>
  <si>
    <t>27</t>
  </si>
  <si>
    <t>2.75</t>
  </si>
  <si>
    <t>0.34</t>
  </si>
  <si>
    <t>5.49</t>
  </si>
  <si>
    <t>黑龙江省普达环保工程有限公司(二龙山镇污水处理厂)</t>
  </si>
  <si>
    <t>132.496111</t>
  </si>
  <si>
    <t>47.336944</t>
  </si>
  <si>
    <t>黑龙江省佳木斯市向阳区裕民巷88号</t>
  </si>
  <si>
    <t>18249226269</t>
  </si>
  <si>
    <t>91230828308546560N004U</t>
  </si>
  <si>
    <t>91230800MA7N12WK9J</t>
  </si>
  <si>
    <t>《城镇污水处理厂污染物排放标准》（GB 18918-2002）一级A</t>
  </si>
  <si>
    <t>COD,氨氮,总磷,总氮,SS</t>
  </si>
  <si>
    <t>9.014,0.0262,0.0928,7.65,8</t>
  </si>
  <si>
    <t>13000,13000,13000,13000,13000</t>
  </si>
  <si>
    <t>0.15,0.0048,0.00398,0.18,0.07</t>
  </si>
  <si>
    <t>城镇污水处理厂污水</t>
  </si>
  <si>
    <t>已审批</t>
  </si>
  <si>
    <t>建立档案;设置标识牌;设置视频监控系统;设置监测采样点</t>
  </si>
  <si>
    <t>富锦市头林镇</t>
  </si>
  <si>
    <t>132.25315</t>
  </si>
  <si>
    <t>46.962366</t>
  </si>
  <si>
    <t>黑龙江省佳木斯市富锦市头林镇东泄总干北段200米处</t>
  </si>
  <si>
    <t>佳木斯市富锦市东泄总干农田退水口</t>
  </si>
  <si>
    <t>AC-230882-0064-QT-00</t>
  </si>
  <si>
    <t>AC-230882-0008-QT-00</t>
  </si>
  <si>
    <t>县：赵靖霖 镇：刘洪录 村：周  斌</t>
  </si>
  <si>
    <t>216000,216000,216000</t>
  </si>
  <si>
    <t>132.196253</t>
  </si>
  <si>
    <t>47.078134</t>
  </si>
  <si>
    <t>黑龙江省佳木斯市富锦市头林镇双胜村南100米处</t>
  </si>
  <si>
    <t>佳木斯市富锦市头林镇双胜农田退水口</t>
  </si>
  <si>
    <t>AB-230882-0017-QT-00</t>
  </si>
  <si>
    <t>县：袁宏涛 镇：周思阳 村：刘志平</t>
  </si>
  <si>
    <t>190000,190000,190000</t>
  </si>
  <si>
    <t>排污口设置符合相关规范，便于采集样品、计量监测及监督检查。</t>
  </si>
  <si>
    <t>132.368723</t>
  </si>
  <si>
    <t>47.113722</t>
  </si>
  <si>
    <t>黑龙江省佳木斯市富锦市砚山镇东安村南100米处</t>
  </si>
  <si>
    <t>佳木斯市富锦市砚山镇东安村农田退水口</t>
  </si>
  <si>
    <t>AC-230882-0040-QT-00</t>
  </si>
  <si>
    <t>AA-230882-0041-QT-00</t>
  </si>
  <si>
    <t>砚山镇人民政府</t>
  </si>
  <si>
    <t>132.189484</t>
  </si>
  <si>
    <t>47.163476</t>
  </si>
  <si>
    <t>张贤宏</t>
  </si>
  <si>
    <t>13945434321</t>
  </si>
  <si>
    <t>1123088200180422XN</t>
  </si>
  <si>
    <t>250000,250000,250000</t>
  </si>
  <si>
    <t>132.116179</t>
  </si>
  <si>
    <t>47.032646</t>
  </si>
  <si>
    <t>黑龙江省佳木斯市富锦市长安镇东日新村063乡道100米处</t>
  </si>
  <si>
    <t>佳木斯市富锦市花马排干农田退水口</t>
  </si>
  <si>
    <t>AC-230882-0011-QT-00</t>
  </si>
  <si>
    <t>376272,376272,376272</t>
  </si>
  <si>
    <t>132.343089</t>
  </si>
  <si>
    <t>47.107164</t>
  </si>
  <si>
    <t>黑龙江省佳木斯市富锦市砚山镇东安排干北段100米处</t>
  </si>
  <si>
    <t>佳木斯市富锦市东安排干农田退水口</t>
  </si>
  <si>
    <t>AA-230882-0043-QT-00</t>
  </si>
  <si>
    <t>100008,100008,100008</t>
  </si>
  <si>
    <t>城西街道</t>
  </si>
  <si>
    <t>132.003848</t>
  </si>
  <si>
    <t>47.246764</t>
  </si>
  <si>
    <t>黑龙江省佳木斯市富锦市城西街道幸福路观音寺</t>
  </si>
  <si>
    <t>佳木斯市富锦市幸福泵站涵闸城镇雨洪排口</t>
  </si>
  <si>
    <t>市：王继武县：袁宏涛 镇：贺守芬   村：董文明</t>
  </si>
  <si>
    <t>160000,600000,600000</t>
  </si>
  <si>
    <t>132.637222</t>
  </si>
  <si>
    <t>47.025000</t>
  </si>
  <si>
    <t>黑龙江省佳木斯市富锦市兴隆岗镇河西村外七星河老道北100米处</t>
  </si>
  <si>
    <t>佳木斯市富锦市外七星河老道农田退水口</t>
  </si>
  <si>
    <t>AC-230882-0059-QT-00</t>
  </si>
  <si>
    <t>AC-230882-0018-QT-00</t>
  </si>
  <si>
    <t>172800,172800,172800</t>
  </si>
  <si>
    <t>松江村</t>
  </si>
  <si>
    <t>131.824066</t>
  </si>
  <si>
    <t>47.219572</t>
  </si>
  <si>
    <t>黑龙江省佳木斯市富锦市上街基镇松江村西50米处</t>
  </si>
  <si>
    <t>佳木斯市富锦市万有强排站涵闸农田退水口</t>
  </si>
  <si>
    <t>AB-230882-0018-QT-00</t>
  </si>
  <si>
    <t>AB-230882-0035-QT-00</t>
  </si>
  <si>
    <t>市：王继武县：袁宏涛 镇：徐阳 村：谢世昌</t>
  </si>
  <si>
    <t>10238400,10238400,10238400</t>
  </si>
  <si>
    <t>132.176688</t>
  </si>
  <si>
    <t>47.380582</t>
  </si>
  <si>
    <t>黑龙江省佳木斯市富锦市大榆树镇富珍村北200米</t>
  </si>
  <si>
    <t>佳木斯市富锦市富珍强排站涵闸农田退水口</t>
  </si>
  <si>
    <t>AB-230882-0011-QT-00</t>
  </si>
  <si>
    <t>AB-230882-0041-QT-00</t>
  </si>
  <si>
    <t>市：王继武
县：袁宏涛 镇：于春浩村：梁  永</t>
  </si>
  <si>
    <t>富锦象屿金谷生化科技有限公司、富锦象屿金谷农产有限公司、富锦市垃圾填埋场、黑龙江诺潽生物科技有限公司</t>
  </si>
  <si>
    <t>64748200,64748200,64748200</t>
  </si>
  <si>
    <t>其他,工业企业雨洪水</t>
  </si>
  <si>
    <t>奋发村</t>
  </si>
  <si>
    <t>132.05382</t>
  </si>
  <si>
    <t>47.294688</t>
  </si>
  <si>
    <t>黑龙江省佳木斯市富锦市富锦镇奋发村北200米</t>
  </si>
  <si>
    <t>富锦市污水处理厂入河排污口</t>
  </si>
  <si>
    <t>AB-230882-0013-SH-00</t>
  </si>
  <si>
    <t>AC-230882-0034-SH-00</t>
  </si>
  <si>
    <t>富锦同江交界（松花江）</t>
  </si>
  <si>
    <t>市：王继武
县：袁宏涛 镇：于春浩
村：祖玉河</t>
  </si>
  <si>
    <t>2024-05-14</t>
  </si>
  <si>
    <t>35000</t>
  </si>
  <si>
    <t>16</t>
  </si>
  <si>
    <t>3.8</t>
  </si>
  <si>
    <t>0.01</t>
  </si>
  <si>
    <t>7.2</t>
  </si>
  <si>
    <t>21</t>
  </si>
  <si>
    <t>0.38</t>
  </si>
  <si>
    <t>0.21</t>
  </si>
  <si>
    <t>11.13</t>
  </si>
  <si>
    <t>富锦龙江环保水务有限公司</t>
  </si>
  <si>
    <t>132.067488</t>
  </si>
  <si>
    <t>47.294431</t>
  </si>
  <si>
    <t>黑龙江省佳木斯市富锦市工业园区北侧</t>
  </si>
  <si>
    <t>王丹</t>
  </si>
  <si>
    <t>13352541869</t>
  </si>
  <si>
    <t>912308826848586606001C</t>
  </si>
  <si>
    <t>912308826848583306</t>
  </si>
  <si>
    <t>城镇污水处理厂一级A标准</t>
  </si>
  <si>
    <t>COD,氨氮,总磷,ss,总氮</t>
  </si>
  <si>
    <t>18.64,0.72,0.29,6.92,11.36</t>
  </si>
  <si>
    <t>16469480,16469480,16469480,16469480,16469480</t>
  </si>
  <si>
    <t>307.0008,11.8584,4.7763,113.9724,187.0992</t>
  </si>
  <si>
    <t>城镇污水处理厂污水,工业企业雨洪水,工业及其他各类园区污水处理厂废水</t>
  </si>
  <si>
    <t>驳回</t>
  </si>
  <si>
    <t>132.647299</t>
  </si>
  <si>
    <t>47.041013</t>
  </si>
  <si>
    <t>黑龙江省佳木斯市富锦市向阳川镇河西村北50米</t>
  </si>
  <si>
    <t>佳木斯市富锦市向阳川镇河西村水产养殖排口</t>
  </si>
  <si>
    <t>AC-230882-0056-QT-00</t>
  </si>
  <si>
    <t>AB-230882-0044-QT-00</t>
  </si>
  <si>
    <t>规模以下水产养殖排污口</t>
  </si>
  <si>
    <t>县：袁宏涛  
镇：李冰 
村：段起国</t>
  </si>
  <si>
    <t>向阳川镇人民政府</t>
  </si>
  <si>
    <t>132.343792</t>
  </si>
  <si>
    <t>47.295101</t>
  </si>
  <si>
    <t>黑龙江省佳木斯市富锦市向阳川镇</t>
  </si>
  <si>
    <t>13555422777</t>
  </si>
  <si>
    <t>1123088200180414X3</t>
  </si>
  <si>
    <t>200000,200000,</t>
  </si>
  <si>
    <t>规模以下水产养殖污水</t>
  </si>
  <si>
    <t>受纳水体水质达到水功能区划、断面考核要求不存在黑臭、劣Ⅴ类水体等情况。</t>
  </si>
  <si>
    <t>22222驳回核对国控省控断面</t>
  </si>
  <si>
    <t>德富村</t>
  </si>
  <si>
    <t>132.043305</t>
  </si>
  <si>
    <t>47.275372</t>
  </si>
  <si>
    <t>黑龙江省佳木斯市富锦市富锦镇德富村北100米</t>
  </si>
  <si>
    <t>佳木斯市富锦市永兴泵站涵闸城镇雨洪排口</t>
  </si>
  <si>
    <t>AB-230882-0014-QT-00</t>
  </si>
  <si>
    <t>AB-230882-0078-QT-00</t>
  </si>
  <si>
    <t>市：王继武县：袁宏涛 镇：贺守芬   村：吕忠华</t>
  </si>
  <si>
    <t>150000,1500000,1500000</t>
  </si>
  <si>
    <t>132.204501</t>
  </si>
  <si>
    <t>47.083443</t>
  </si>
  <si>
    <t>黑龙江省佳木斯市富锦市头林镇新胜村308省道附近</t>
  </si>
  <si>
    <t>佳木斯市富市长安排干大中型灌区退水口锦</t>
  </si>
  <si>
    <t>AC-230882-0048-QT-00</t>
  </si>
  <si>
    <t>AB-230882-0051-QT-00</t>
  </si>
  <si>
    <t>599832,599832,599832</t>
  </si>
  <si>
    <t>中型灌区退水</t>
  </si>
  <si>
    <t>132.505234</t>
  </si>
  <si>
    <t>47.063614</t>
  </si>
  <si>
    <t>黑龙江省佳木斯市富锦市头林镇头林排干东段100米处</t>
  </si>
  <si>
    <t>佳木斯市富锦市头林排干农田退水口</t>
  </si>
  <si>
    <t>AC-230882-0052-QT-00</t>
  </si>
  <si>
    <t>AC-230882-0027-QT-00</t>
  </si>
  <si>
    <t>292032,292032,292032</t>
  </si>
  <si>
    <t>132.823611</t>
  </si>
  <si>
    <t>46.805833</t>
  </si>
  <si>
    <t>黑龙江省佳木斯市富锦市宏胜镇创业村南100米</t>
  </si>
  <si>
    <t>佳木斯市富锦市宏胜镇创业村南农田退水口</t>
  </si>
  <si>
    <t>AC-230882-0074-QT-00</t>
  </si>
  <si>
    <t>110000,1100000,110000</t>
  </si>
  <si>
    <t xml:space="preserve"> 汤原县“党政+企业”双河长名录</t>
  </si>
  <si>
    <t>流域
面积
(km2)</t>
  </si>
  <si>
    <t>管辖
长度
(km)</t>
  </si>
  <si>
    <t>行政区
长度(km)</t>
  </si>
  <si>
    <t xml:space="preserve">县级
河长
</t>
  </si>
  <si>
    <t>河段长度（m）</t>
  </si>
  <si>
    <t xml:space="preserve">乡级河长
</t>
  </si>
  <si>
    <t>水库、塘坝、泡沼</t>
  </si>
  <si>
    <t xml:space="preserve">村级
河长
</t>
  </si>
  <si>
    <t>左岸</t>
  </si>
  <si>
    <t>右岸</t>
  </si>
  <si>
    <t>孙浩（县委常委、副县长）</t>
  </si>
  <si>
    <t>吴越</t>
  </si>
  <si>
    <t>纪检
书记</t>
  </si>
  <si>
    <t>石场沟
林场</t>
  </si>
  <si>
    <t>村支书</t>
  </si>
  <si>
    <t>红民村</t>
  </si>
  <si>
    <t>崔金波</t>
  </si>
  <si>
    <t>胡晓娟</t>
  </si>
  <si>
    <t>向阳村</t>
  </si>
  <si>
    <t>葛增军</t>
  </si>
  <si>
    <t>汤原农场</t>
  </si>
  <si>
    <t>李振龙</t>
  </si>
  <si>
    <t>党委
副书记</t>
  </si>
  <si>
    <t>振兴管理区</t>
  </si>
  <si>
    <t xml:space="preserve">怀娜娜    </t>
  </si>
  <si>
    <t>管理区书记</t>
  </si>
  <si>
    <t>13836688080</t>
  </si>
  <si>
    <t>孙会堂</t>
  </si>
  <si>
    <t>管理区主任</t>
  </si>
  <si>
    <t>18724240033</t>
  </si>
  <si>
    <t>黑金河
（江兴塘坝、卫星塘坝、
新望塘坝、
新兴塘坝、
农牧塘坝）</t>
  </si>
  <si>
    <t>葛艳华（副县长）</t>
  </si>
  <si>
    <t>新望塘坝
新兴塘坝
农牧塘坝</t>
  </si>
  <si>
    <t>张超</t>
  </si>
  <si>
    <t>15846978156</t>
  </si>
  <si>
    <t>李海涛</t>
  </si>
  <si>
    <t>马丽</t>
  </si>
  <si>
    <t>邹德一</t>
  </si>
  <si>
    <t>徐凯</t>
  </si>
  <si>
    <t xml:space="preserve">周庆江 </t>
  </si>
  <si>
    <t>副场长</t>
  </si>
  <si>
    <t xml:space="preserve">祥和管理区
</t>
  </si>
  <si>
    <t xml:space="preserve">沈恩龙     </t>
  </si>
  <si>
    <t xml:space="preserve">管理区书记
</t>
  </si>
  <si>
    <t>13836688392</t>
  </si>
  <si>
    <t>孙友军</t>
  </si>
  <si>
    <t>13836688088</t>
  </si>
  <si>
    <t>安康管理区</t>
  </si>
  <si>
    <t xml:space="preserve">宋福轩     </t>
  </si>
  <si>
    <t>18724243429</t>
  </si>
  <si>
    <t>孙常国</t>
  </si>
  <si>
    <t>管理区副主任</t>
  </si>
  <si>
    <t>18745407988</t>
  </si>
  <si>
    <t>格节河
（荣丰泡子、新兴水库）</t>
  </si>
  <si>
    <t>马广胜副县长）</t>
  </si>
  <si>
    <t>李义江</t>
  </si>
  <si>
    <t>于洪涛</t>
  </si>
  <si>
    <t>村支委</t>
  </si>
  <si>
    <t>13845460752</t>
  </si>
  <si>
    <t>杨明晨</t>
  </si>
  <si>
    <t>福隆村</t>
  </si>
  <si>
    <t>王海</t>
  </si>
  <si>
    <t>鹤立林业局</t>
  </si>
  <si>
    <t>郑广军</t>
  </si>
  <si>
    <t>副总经理</t>
  </si>
  <si>
    <t>13796465678</t>
  </si>
  <si>
    <t>格金河经营所</t>
  </si>
  <si>
    <t>刘怀春</t>
  </si>
  <si>
    <t>经营所书记</t>
  </si>
  <si>
    <t>18745403720</t>
  </si>
  <si>
    <t>赵广斌</t>
  </si>
  <si>
    <t>经营所所长</t>
  </si>
  <si>
    <t>15244782966</t>
  </si>
  <si>
    <t>三号沟经营所</t>
  </si>
  <si>
    <t>安兴花</t>
  </si>
  <si>
    <t>13604695629</t>
  </si>
  <si>
    <t>楚领军</t>
  </si>
  <si>
    <t>13946411029</t>
  </si>
  <si>
    <t>兴林林场</t>
  </si>
  <si>
    <t>王正军</t>
  </si>
  <si>
    <t>林场书记</t>
  </si>
  <si>
    <t>13512653453</t>
  </si>
  <si>
    <t>刘旺</t>
  </si>
  <si>
    <t>林场场长</t>
  </si>
  <si>
    <t>13803660342</t>
  </si>
  <si>
    <t>刘国财</t>
  </si>
  <si>
    <t>13512650957</t>
  </si>
  <si>
    <t>如意管理区</t>
  </si>
  <si>
    <t xml:space="preserve">王保莲     </t>
  </si>
  <si>
    <t xml:space="preserve">管理区书记             </t>
  </si>
  <si>
    <t>时永亮</t>
  </si>
  <si>
    <t>法斯河
（法斯河
水库）</t>
  </si>
  <si>
    <t>张时（县委常委）</t>
  </si>
  <si>
    <t>群策山经营所</t>
  </si>
  <si>
    <t>沈立辉</t>
  </si>
  <si>
    <t>15945423759</t>
  </si>
  <si>
    <t>李士宏</t>
  </si>
  <si>
    <t>15845184177</t>
  </si>
  <si>
    <t>法斯河
水库</t>
  </si>
  <si>
    <t>满国宽</t>
  </si>
  <si>
    <t>阿凌达河
（保安塘坝、老龙岗水库、互助水库）</t>
  </si>
  <si>
    <t>王兵（县委常委、纪委书记、监委主任）</t>
  </si>
  <si>
    <t>郭 刚</t>
  </si>
  <si>
    <t>吴吉新</t>
  </si>
  <si>
    <t>强盛村</t>
  </si>
  <si>
    <t>张传柱</t>
  </si>
  <si>
    <t>继东村</t>
  </si>
  <si>
    <t>李士甫</t>
  </si>
  <si>
    <t>13763635699</t>
  </si>
  <si>
    <t>刘亚忠</t>
  </si>
  <si>
    <t>新华农场</t>
  </si>
  <si>
    <t>人大
主席</t>
  </si>
  <si>
    <t>张志国</t>
  </si>
  <si>
    <t>老龙岗
水库</t>
  </si>
  <si>
    <t>陈有</t>
  </si>
  <si>
    <t>东风经营所</t>
  </si>
  <si>
    <t>魏亚杰</t>
  </si>
  <si>
    <t>13836689080</t>
  </si>
  <si>
    <t>沈涛</t>
  </si>
  <si>
    <t>13159983262</t>
  </si>
  <si>
    <t>红旗经营所</t>
  </si>
  <si>
    <t>赵洪海</t>
  </si>
  <si>
    <t>18246375557</t>
  </si>
  <si>
    <t>赵龙起</t>
  </si>
  <si>
    <t>13836611041</t>
  </si>
  <si>
    <t>温  蕾</t>
  </si>
  <si>
    <t>宣传
委员</t>
  </si>
  <si>
    <t>刘艳</t>
  </si>
  <si>
    <t>曹元英</t>
  </si>
  <si>
    <t>宣传部
部长</t>
  </si>
  <si>
    <t>13512650181</t>
  </si>
  <si>
    <t>祥和管理区</t>
  </si>
  <si>
    <t>新开河
（胜利泡子）</t>
  </si>
  <si>
    <t>杨海</t>
  </si>
  <si>
    <t>张晓昱</t>
  </si>
  <si>
    <t>太华村</t>
  </si>
  <si>
    <t>徐洪阳</t>
  </si>
  <si>
    <t>霍兆刚</t>
  </si>
  <si>
    <t>于  成</t>
  </si>
  <si>
    <t>孙  雷</t>
  </si>
  <si>
    <t>程国庆</t>
  </si>
  <si>
    <t>15845182926</t>
  </si>
  <si>
    <t>阳光村</t>
  </si>
  <si>
    <t>金庆玲</t>
  </si>
  <si>
    <t>娄利滨</t>
  </si>
  <si>
    <t>组织部
部长</t>
  </si>
  <si>
    <t>13845460097</t>
  </si>
  <si>
    <t>陈铭（副县长）</t>
  </si>
  <si>
    <t>武装部
部长</t>
  </si>
  <si>
    <t>杨志民</t>
  </si>
  <si>
    <t>梧桐河农场</t>
  </si>
  <si>
    <t>高桂兰</t>
  </si>
  <si>
    <t>13091507999</t>
  </si>
  <si>
    <t>老亮台管理区</t>
  </si>
  <si>
    <t>葛继平</t>
  </si>
  <si>
    <t>李民庆</t>
  </si>
  <si>
    <t>朱拉比拉河</t>
  </si>
  <si>
    <t>杨宏志（县委常委、副县长）</t>
  </si>
  <si>
    <t>赵茁超</t>
  </si>
  <si>
    <t>马庆波</t>
  </si>
  <si>
    <t>集科河</t>
  </si>
  <si>
    <t>马广胜（副县长）</t>
  </si>
  <si>
    <t>集科河经营所</t>
  </si>
  <si>
    <t>刘国权</t>
  </si>
  <si>
    <t>张本国</t>
  </si>
  <si>
    <t>梧桐河</t>
  </si>
  <si>
    <t>肖勇（县委常委、人武部部长）</t>
  </si>
  <si>
    <t>陆海军</t>
  </si>
  <si>
    <t>13895922444</t>
  </si>
  <si>
    <t xml:space="preserve">老亮台管理区
</t>
  </si>
  <si>
    <t>松东管理区</t>
  </si>
  <si>
    <t>郑金明</t>
  </si>
  <si>
    <t>孙国龙</t>
  </si>
  <si>
    <t>梧华管理区</t>
  </si>
  <si>
    <t>宋平洲</t>
  </si>
  <si>
    <t>孙茂岭</t>
  </si>
  <si>
    <t>丽水管理区</t>
  </si>
  <si>
    <t>何锁柱</t>
  </si>
  <si>
    <t>管理区副书记</t>
  </si>
  <si>
    <t>郭振照</t>
  </si>
  <si>
    <t>嘟噜河</t>
  </si>
  <si>
    <t>王  纯</t>
  </si>
  <si>
    <t>13946764224</t>
  </si>
  <si>
    <t xml:space="preserve">北片泡管理区
</t>
  </si>
  <si>
    <t>邹宏</t>
  </si>
</sst>
</file>

<file path=xl/styles.xml><?xml version="1.0" encoding="utf-8"?>
<styleSheet xmlns="http://schemas.openxmlformats.org/spreadsheetml/2006/main">
  <numFmts count="8">
    <numFmt numFmtId="176" formatCode="0.000;[Red]0.000"/>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7" formatCode="0.0_ "/>
    <numFmt numFmtId="178" formatCode="0.00_ "/>
    <numFmt numFmtId="179" formatCode="0_ "/>
  </numFmts>
  <fonts count="93">
    <font>
      <sz val="11"/>
      <name val="宋体"/>
      <charset val="134"/>
    </font>
    <font>
      <sz val="10"/>
      <color rgb="FF000000"/>
      <name val="宋体"/>
      <charset val="134"/>
    </font>
    <font>
      <b/>
      <sz val="12"/>
      <color rgb="FF000000"/>
      <name val="宋体"/>
      <charset val="134"/>
    </font>
    <font>
      <sz val="9"/>
      <name val="宋体"/>
      <charset val="134"/>
    </font>
    <font>
      <b/>
      <sz val="9"/>
      <name val="宋体"/>
      <charset val="134"/>
    </font>
    <font>
      <sz val="11"/>
      <name val="黑体"/>
      <family val="3"/>
      <charset val="134"/>
    </font>
    <font>
      <sz val="10"/>
      <name val="宋体"/>
      <charset val="134"/>
    </font>
    <font>
      <sz val="10"/>
      <name val="黑体"/>
      <family val="3"/>
      <charset val="134"/>
    </font>
    <font>
      <sz val="10"/>
      <name val="楷体"/>
      <family val="3"/>
      <charset val="134"/>
    </font>
    <font>
      <sz val="10"/>
      <name val="仿宋"/>
      <family val="3"/>
      <charset val="134"/>
    </font>
    <font>
      <b/>
      <sz val="10"/>
      <name val="宋体"/>
      <charset val="134"/>
    </font>
    <font>
      <sz val="6"/>
      <name val="宋体"/>
      <charset val="134"/>
    </font>
    <font>
      <sz val="10"/>
      <name val="Arial"/>
      <family val="2"/>
      <charset val="0"/>
    </font>
    <font>
      <b/>
      <sz val="14"/>
      <name val="宋体"/>
      <charset val="134"/>
    </font>
    <font>
      <b/>
      <sz val="11"/>
      <color indexed="8"/>
      <name val="宋体"/>
      <charset val="134"/>
    </font>
    <font>
      <sz val="10"/>
      <color indexed="8"/>
      <name val="宋体"/>
      <charset val="134"/>
    </font>
    <font>
      <b/>
      <sz val="10"/>
      <color indexed="8"/>
      <name val="宋体"/>
      <charset val="134"/>
    </font>
    <font>
      <sz val="10"/>
      <color indexed="10"/>
      <name val="宋体"/>
      <charset val="134"/>
    </font>
    <font>
      <sz val="12"/>
      <color indexed="8"/>
      <name val="宋体"/>
      <charset val="134"/>
    </font>
    <font>
      <b/>
      <sz val="12"/>
      <color indexed="8"/>
      <name val="宋体"/>
      <charset val="134"/>
    </font>
    <font>
      <sz val="10"/>
      <color indexed="8"/>
      <name val="Calibri"/>
      <family val="2"/>
      <charset val="0"/>
    </font>
    <font>
      <sz val="11"/>
      <color rgb="FF0000FF"/>
      <name val="宋体"/>
      <charset val="134"/>
    </font>
    <font>
      <sz val="10"/>
      <color rgb="FF0000FF"/>
      <name val="宋体"/>
      <charset val="134"/>
    </font>
    <font>
      <u/>
      <sz val="10"/>
      <color indexed="12"/>
      <name val="宋体"/>
      <charset val="134"/>
    </font>
    <font>
      <sz val="12"/>
      <name val="宋体"/>
      <charset val="134"/>
    </font>
    <font>
      <sz val="12"/>
      <color indexed="61"/>
      <name val="宋体"/>
      <charset val="134"/>
    </font>
    <font>
      <sz val="12"/>
      <color rgb="FF0000FF"/>
      <name val="宋体"/>
      <charset val="134"/>
    </font>
    <font>
      <sz val="14"/>
      <name val="仿宋_GB2312"/>
      <family val="3"/>
      <charset val="134"/>
    </font>
    <font>
      <b/>
      <sz val="10"/>
      <color rgb="FF0000FF"/>
      <name val="宋体"/>
      <charset val="134"/>
    </font>
    <font>
      <sz val="12"/>
      <color indexed="10"/>
      <name val="宋体"/>
      <charset val="134"/>
    </font>
    <font>
      <b/>
      <sz val="12"/>
      <color rgb="FF0000FF"/>
      <name val="宋体"/>
      <charset val="134"/>
    </font>
    <font>
      <sz val="16"/>
      <name val="宋体"/>
      <charset val="134"/>
    </font>
    <font>
      <sz val="11"/>
      <color rgb="FF000000"/>
      <name val="等线"/>
      <charset val="134"/>
    </font>
    <font>
      <sz val="11"/>
      <color rgb="FF00B050"/>
      <name val="宋体"/>
      <charset val="134"/>
    </font>
    <font>
      <sz val="11"/>
      <color rgb="FF00B0F0"/>
      <name val="宋体"/>
      <charset val="134"/>
    </font>
    <font>
      <sz val="11"/>
      <color rgb="FFFF0000"/>
      <name val="宋体"/>
      <charset val="134"/>
    </font>
    <font>
      <sz val="11"/>
      <name val="等线"/>
      <charset val="134"/>
    </font>
    <font>
      <sz val="11"/>
      <color theme="3" tint="0.599993896298105"/>
      <name val="宋体"/>
      <charset val="134"/>
    </font>
    <font>
      <sz val="11"/>
      <color theme="8" tint="0.799951170384838"/>
      <name val="宋体"/>
      <charset val="134"/>
    </font>
    <font>
      <sz val="11"/>
      <color rgb="FF00B050"/>
      <name val="等线"/>
      <charset val="134"/>
    </font>
    <font>
      <sz val="12"/>
      <color theme="1"/>
      <name val="仿宋_GB2312"/>
      <family val="3"/>
      <charset val="134"/>
    </font>
    <font>
      <sz val="12"/>
      <color theme="1" tint="0.249977111117893"/>
      <name val="仿宋_GB2312"/>
      <family val="3"/>
      <charset val="134"/>
    </font>
    <font>
      <sz val="11"/>
      <color theme="1"/>
      <name val="宋体"/>
      <charset val="134"/>
    </font>
    <font>
      <sz val="11"/>
      <color theme="3" tint="0.399914548173467"/>
      <name val="宋体"/>
      <charset val="134"/>
    </font>
    <font>
      <sz val="12"/>
      <color rgb="FFFF0000"/>
      <name val="仿宋_GB2312"/>
      <family val="3"/>
      <charset val="134"/>
    </font>
    <font>
      <sz val="11"/>
      <color rgb="FF0070C0"/>
      <name val="宋体"/>
      <charset val="134"/>
    </font>
    <font>
      <sz val="12"/>
      <color theme="2" tint="-0.899929807428205"/>
      <name val="等线"/>
      <charset val="134"/>
    </font>
    <font>
      <sz val="12"/>
      <color theme="2" tint="-0.899929807428205"/>
      <name val="仿宋_GB2312"/>
      <family val="3"/>
      <charset val="134"/>
    </font>
    <font>
      <sz val="11"/>
      <color theme="4" tint="0.399945066682943"/>
      <name val="宋体"/>
      <charset val="134"/>
    </font>
    <font>
      <sz val="12"/>
      <name val="仿宋_GB2312"/>
      <family val="3"/>
      <charset val="134"/>
    </font>
    <font>
      <sz val="18"/>
      <color rgb="FF000000"/>
      <name val="等线"/>
      <charset val="134"/>
    </font>
    <font>
      <sz val="11"/>
      <color rgb="FFFF0000"/>
      <name val="等线"/>
      <charset val="134"/>
    </font>
    <font>
      <sz val="11"/>
      <color rgb="FF000000"/>
      <name val="宋体"/>
      <charset val="134"/>
    </font>
    <font>
      <sz val="9"/>
      <color rgb="FF000000"/>
      <name val="宋体"/>
      <charset val="134"/>
    </font>
    <font>
      <b/>
      <sz val="9"/>
      <color rgb="FF000000"/>
      <name val="宋体"/>
      <charset val="134"/>
    </font>
    <font>
      <b/>
      <sz val="18"/>
      <color rgb="FF000000"/>
      <name val="宋体"/>
      <charset val="134"/>
    </font>
    <font>
      <sz val="9"/>
      <color rgb="FF000000"/>
      <name val="仿宋_GB2312"/>
      <family val="3"/>
      <charset val="134"/>
    </font>
    <font>
      <b/>
      <sz val="9"/>
      <color rgb="FF000000"/>
      <name val="仿宋_GB2312"/>
      <family val="3"/>
      <charset val="134"/>
    </font>
    <font>
      <sz val="9"/>
      <name val="仿宋_GB2312"/>
      <family val="3"/>
      <charset val="134"/>
    </font>
    <font>
      <b/>
      <sz val="9"/>
      <name val="仿宋_GB2312"/>
      <family val="3"/>
      <charset val="134"/>
    </font>
    <font>
      <sz val="9"/>
      <color theme="1"/>
      <name val="仿宋_GB2312"/>
      <family val="3"/>
      <charset val="134"/>
    </font>
    <font>
      <b/>
      <sz val="9"/>
      <color theme="1"/>
      <name val="仿宋_GB2312"/>
      <family val="3"/>
      <charset val="134"/>
    </font>
    <font>
      <b/>
      <sz val="11"/>
      <color rgb="FF000000"/>
      <name val="宋体"/>
      <charset val="134"/>
    </font>
    <font>
      <b/>
      <sz val="10"/>
      <color rgb="FF000000"/>
      <name val="宋体"/>
      <charset val="134"/>
    </font>
    <font>
      <sz val="11"/>
      <color rgb="FFFF0000"/>
      <name val="宋体"/>
      <charset val="134"/>
      <scheme val="minor"/>
    </font>
    <font>
      <sz val="11"/>
      <color rgb="FF0070C0"/>
      <name val="宋体"/>
      <charset val="134"/>
      <scheme val="minor"/>
    </font>
    <font>
      <sz val="11"/>
      <color rgb="FF00B050"/>
      <name val="宋体"/>
      <charset val="134"/>
      <scheme val="minor"/>
    </font>
    <font>
      <sz val="18"/>
      <color rgb="FF000000"/>
      <name val="宋体"/>
      <charset val="134"/>
    </font>
    <font>
      <b/>
      <sz val="11"/>
      <name val="宋体"/>
      <charset val="134"/>
    </font>
    <font>
      <sz val="8"/>
      <name val="宋体"/>
      <charset val="134"/>
    </font>
    <font>
      <sz val="11"/>
      <color theme="1"/>
      <name val="宋体"/>
      <charset val="134"/>
      <scheme val="minor"/>
    </font>
    <font>
      <sz val="11"/>
      <color theme="0"/>
      <name val="宋体"/>
      <charset val="134"/>
      <scheme val="minor"/>
    </font>
    <font>
      <b/>
      <sz val="11"/>
      <color theme="3"/>
      <name val="宋体"/>
      <charset val="134"/>
      <scheme val="minor"/>
    </font>
    <font>
      <b/>
      <sz val="11"/>
      <color theme="1"/>
      <name val="宋体"/>
      <charset val="134"/>
      <scheme val="minor"/>
    </font>
    <font>
      <sz val="11"/>
      <color indexed="8"/>
      <name val="宋体"/>
      <charset val="134"/>
      <scheme val="minor"/>
    </font>
    <font>
      <u/>
      <sz val="11"/>
      <color indexed="12"/>
      <name val="宋体"/>
      <charset val="134"/>
    </font>
    <font>
      <sz val="11"/>
      <color rgb="FF006100"/>
      <name val="宋体"/>
      <charset val="134"/>
      <scheme val="minor"/>
    </font>
    <font>
      <b/>
      <sz val="13"/>
      <color theme="3"/>
      <name val="宋体"/>
      <charset val="134"/>
      <scheme val="minor"/>
    </font>
    <font>
      <i/>
      <sz val="11"/>
      <color rgb="FF7F7F7F"/>
      <name val="宋体"/>
      <charset val="134"/>
      <scheme val="minor"/>
    </font>
    <font>
      <sz val="11"/>
      <color rgb="FF3F3F76"/>
      <name val="宋体"/>
      <charset val="134"/>
      <scheme val="minor"/>
    </font>
    <font>
      <sz val="11"/>
      <color rgb="FF9C0006"/>
      <name val="宋体"/>
      <charset val="134"/>
      <scheme val="minor"/>
    </font>
    <font>
      <u/>
      <sz val="11"/>
      <color rgb="FF800080"/>
      <name val="宋体"/>
      <charset val="134"/>
      <scheme val="minor"/>
    </font>
    <font>
      <sz val="11"/>
      <color indexed="8"/>
      <name val="宋体"/>
      <charset val="134"/>
    </font>
    <font>
      <b/>
      <sz val="11"/>
      <color rgb="FFFFFFFF"/>
      <name val="宋体"/>
      <charset val="134"/>
      <scheme val="minor"/>
    </font>
    <font>
      <b/>
      <sz val="11"/>
      <color rgb="FF3F3F3F"/>
      <name val="宋体"/>
      <charset val="134"/>
      <scheme val="minor"/>
    </font>
    <font>
      <b/>
      <sz val="15"/>
      <color theme="3"/>
      <name val="宋体"/>
      <charset val="134"/>
      <scheme val="minor"/>
    </font>
    <font>
      <b/>
      <sz val="18"/>
      <color theme="3"/>
      <name val="宋体"/>
      <charset val="134"/>
      <scheme val="minor"/>
    </font>
    <font>
      <sz val="11"/>
      <color rgb="FFFA7D00"/>
      <name val="宋体"/>
      <charset val="134"/>
      <scheme val="minor"/>
    </font>
    <font>
      <b/>
      <sz val="11"/>
      <color rgb="FFFA7D00"/>
      <name val="宋体"/>
      <charset val="134"/>
      <scheme val="minor"/>
    </font>
    <font>
      <sz val="11"/>
      <color rgb="FF9C6500"/>
      <name val="宋体"/>
      <charset val="134"/>
    </font>
    <font>
      <sz val="11"/>
      <color indexed="27"/>
      <name val="等线"/>
      <charset val="134"/>
    </font>
    <font>
      <sz val="9"/>
      <name val="宋体"/>
      <charset val="134"/>
    </font>
    <font>
      <b/>
      <sz val="9"/>
      <name val="宋体"/>
      <charset val="134"/>
    </font>
  </fonts>
  <fills count="46">
    <fill>
      <patternFill patternType="none"/>
    </fill>
    <fill>
      <patternFill patternType="gray125"/>
    </fill>
    <fill>
      <patternFill patternType="solid">
        <fgColor rgb="FFC00000"/>
        <bgColor indexed="64"/>
      </patternFill>
    </fill>
    <fill>
      <patternFill patternType="solid">
        <fgColor rgb="FFFFC000"/>
        <bgColor indexed="64"/>
      </patternFill>
    </fill>
    <fill>
      <patternFill patternType="solid">
        <fgColor rgb="FFFFFF00"/>
        <bgColor indexed="64"/>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rgb="FFFFFFFF"/>
        <bgColor indexed="64"/>
      </patternFill>
    </fill>
    <fill>
      <patternFill patternType="solid">
        <fgColor theme="0"/>
        <bgColor indexed="64"/>
      </patternFill>
    </fill>
    <fill>
      <patternFill patternType="solid">
        <fgColor theme="3" tint="0.599993896298105"/>
        <bgColor indexed="64"/>
      </patternFill>
    </fill>
    <fill>
      <patternFill patternType="solid">
        <fgColor theme="0"/>
        <bgColor rgb="FFD9E1F2"/>
      </patternFill>
    </fill>
    <fill>
      <patternFill patternType="solid">
        <fgColor theme="0"/>
        <bgColor theme="4" tint="0.799890133365886"/>
      </patternFill>
    </fill>
    <fill>
      <patternFill patternType="solid">
        <fgColor theme="4" tint="0.799920651875362"/>
        <bgColor theme="4" tint="0.799920651875362"/>
      </patternFill>
    </fill>
    <fill>
      <patternFill patternType="solid">
        <fgColor theme="0"/>
        <bgColor theme="4" tint="0.799920651875362"/>
      </patternFill>
    </fill>
    <fill>
      <patternFill patternType="solid">
        <fgColor theme="7" tint="0.799951170384838"/>
        <bgColor indexed="64"/>
      </patternFill>
    </fill>
    <fill>
      <patternFill patternType="solid">
        <fgColor theme="7"/>
        <bgColor indexed="64"/>
      </patternFill>
    </fill>
    <fill>
      <patternFill patternType="solid">
        <fgColor theme="4" tint="0.399945066682943"/>
        <bgColor indexed="64"/>
      </patternFill>
    </fill>
    <fill>
      <patternFill patternType="solid">
        <fgColor theme="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C6EFCE"/>
        <bgColor indexed="64"/>
      </patternFill>
    </fill>
    <fill>
      <patternFill patternType="solid">
        <fgColor theme="5"/>
        <bgColor indexed="64"/>
      </patternFill>
    </fill>
    <fill>
      <patternFill patternType="solid">
        <fgColor theme="9" tint="0.399945066682943"/>
        <bgColor indexed="64"/>
      </patternFill>
    </fill>
    <fill>
      <patternFill patternType="solid">
        <fgColor theme="8" tint="0.599993896298105"/>
        <bgColor indexed="64"/>
      </patternFill>
    </fill>
    <fill>
      <patternFill patternType="solid">
        <fgColor theme="6" tint="0.799951170384838"/>
        <bgColor indexed="64"/>
      </patternFill>
    </fill>
    <fill>
      <patternFill patternType="solid">
        <fgColor rgb="FFFFCC99"/>
        <bgColor indexed="64"/>
      </patternFill>
    </fill>
    <fill>
      <patternFill patternType="solid">
        <fgColor rgb="FFFFC7CE"/>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6" tint="0.399945066682943"/>
        <bgColor indexed="64"/>
      </patternFill>
    </fill>
    <fill>
      <patternFill patternType="solid">
        <fgColor theme="9" tint="0.799951170384838"/>
        <bgColor indexed="64"/>
      </patternFill>
    </fill>
    <fill>
      <patternFill patternType="solid">
        <fgColor theme="4" tint="0.599993896298105"/>
        <bgColor indexed="64"/>
      </patternFill>
    </fill>
    <fill>
      <patternFill patternType="solid">
        <fgColor theme="8" tint="0.399945066682943"/>
        <bgColor indexed="64"/>
      </patternFill>
    </fill>
    <fill>
      <patternFill patternType="solid">
        <fgColor theme="6"/>
        <bgColor indexed="64"/>
      </patternFill>
    </fill>
    <fill>
      <patternFill patternType="solid">
        <fgColor theme="7" tint="0.599993896298105"/>
        <bgColor indexed="64"/>
      </patternFill>
    </fill>
    <fill>
      <patternFill patternType="solid">
        <fgColor theme="4" tint="0.799951170384838"/>
        <bgColor indexed="64"/>
      </patternFill>
    </fill>
    <fill>
      <patternFill patternType="solid">
        <fgColor theme="5" tint="0.799951170384838"/>
        <bgColor indexed="64"/>
      </patternFill>
    </fill>
    <fill>
      <patternFill patternType="solid">
        <fgColor theme="5" tint="0.399945066682943"/>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799951170384838"/>
        <bgColor indexed="64"/>
      </patternFill>
    </fill>
    <fill>
      <patternFill patternType="solid">
        <fgColor rgb="FFFFEB9C"/>
        <bgColor indexed="64"/>
      </patternFill>
    </fill>
    <fill>
      <patternFill patternType="solid">
        <fgColor theme="4"/>
        <bgColor indexed="64"/>
      </patternFill>
    </fill>
    <fill>
      <patternFill patternType="solid">
        <fgColor theme="7" tint="0.399945066682943"/>
        <bgColor indexed="64"/>
      </patternFill>
    </fill>
  </fills>
  <borders count="57">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top style="thin">
        <color auto="true"/>
      </top>
      <bottom/>
      <diagonal/>
    </border>
    <border>
      <left style="thin">
        <color auto="true"/>
      </left>
      <right/>
      <top/>
      <bottom style="thin">
        <color auto="true"/>
      </bottom>
      <diagonal/>
    </border>
    <border>
      <left/>
      <right style="thin">
        <color auto="true"/>
      </right>
      <top style="thin">
        <color auto="true"/>
      </top>
      <bottom/>
      <diagonal/>
    </border>
    <border>
      <left/>
      <right style="thin">
        <color auto="true"/>
      </right>
      <top/>
      <bottom style="thin">
        <color auto="true"/>
      </bottom>
      <diagonal/>
    </border>
    <border>
      <left style="thin">
        <color indexed="8"/>
      </left>
      <right style="thin">
        <color indexed="8"/>
      </right>
      <top style="thin">
        <color indexed="8"/>
      </top>
      <bottom style="thin">
        <color indexed="8"/>
      </bottom>
      <diagonal/>
    </border>
    <border>
      <left style="medium">
        <color auto="true"/>
      </left>
      <right style="thin">
        <color auto="true"/>
      </right>
      <top style="medium">
        <color auto="true"/>
      </top>
      <bottom style="thin">
        <color auto="true"/>
      </bottom>
      <diagonal/>
    </border>
    <border>
      <left style="thin">
        <color auto="true"/>
      </left>
      <right style="thin">
        <color auto="true"/>
      </right>
      <top style="medium">
        <color auto="true"/>
      </top>
      <bottom style="thin">
        <color auto="true"/>
      </bottom>
      <diagonal/>
    </border>
    <border>
      <left style="thin">
        <color auto="true"/>
      </left>
      <right style="medium">
        <color auto="true"/>
      </right>
      <top style="medium">
        <color auto="true"/>
      </top>
      <bottom style="thin">
        <color auto="true"/>
      </bottom>
      <diagonal/>
    </border>
    <border>
      <left style="medium">
        <color auto="true"/>
      </left>
      <right style="thin">
        <color auto="true"/>
      </right>
      <top style="thin">
        <color auto="true"/>
      </top>
      <bottom style="thin">
        <color auto="true"/>
      </bottom>
      <diagonal/>
    </border>
    <border>
      <left style="thin">
        <color auto="true"/>
      </left>
      <right style="medium">
        <color auto="true"/>
      </right>
      <top style="thin">
        <color auto="true"/>
      </top>
      <bottom style="thin">
        <color auto="true"/>
      </bottom>
      <diagonal/>
    </border>
    <border>
      <left style="medium">
        <color auto="true"/>
      </left>
      <right style="thin">
        <color auto="true"/>
      </right>
      <top style="thin">
        <color auto="true"/>
      </top>
      <bottom style="medium">
        <color auto="true"/>
      </bottom>
      <diagonal/>
    </border>
    <border>
      <left style="thin">
        <color auto="true"/>
      </left>
      <right style="thin">
        <color auto="true"/>
      </right>
      <top style="thin">
        <color auto="true"/>
      </top>
      <bottom style="medium">
        <color auto="true"/>
      </bottom>
      <diagonal/>
    </border>
    <border>
      <left style="thin">
        <color auto="true"/>
      </left>
      <right style="medium">
        <color auto="true"/>
      </right>
      <top style="thin">
        <color auto="true"/>
      </top>
      <bottom style="medium">
        <color auto="true"/>
      </bottom>
      <diagonal/>
    </border>
    <border>
      <left style="medium">
        <color auto="true"/>
      </left>
      <right style="thin">
        <color auto="true"/>
      </right>
      <top style="thin">
        <color auto="true"/>
      </top>
      <bottom/>
      <diagonal/>
    </border>
    <border>
      <left style="thin">
        <color auto="true"/>
      </left>
      <right style="medium">
        <color auto="true"/>
      </right>
      <top style="thin">
        <color auto="true"/>
      </top>
      <bottom/>
      <diagonal/>
    </border>
    <border>
      <left/>
      <right style="thin">
        <color auto="true"/>
      </right>
      <top style="thin">
        <color auto="true"/>
      </top>
      <bottom style="thin">
        <color auto="true"/>
      </bottom>
      <diagonal/>
    </border>
    <border>
      <left style="medium">
        <color auto="true"/>
      </left>
      <right/>
      <top style="medium">
        <color auto="true"/>
      </top>
      <bottom style="thin">
        <color auto="true"/>
      </bottom>
      <diagonal/>
    </border>
    <border>
      <left/>
      <right/>
      <top style="medium">
        <color auto="true"/>
      </top>
      <bottom style="thin">
        <color auto="true"/>
      </bottom>
      <diagonal/>
    </border>
    <border>
      <left style="medium">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medium">
        <color auto="true"/>
      </bottom>
      <diagonal/>
    </border>
    <border>
      <left/>
      <right style="thin">
        <color auto="true"/>
      </right>
      <top style="medium">
        <color auto="true"/>
      </top>
      <bottom style="thin">
        <color auto="true"/>
      </bottom>
      <diagonal/>
    </border>
    <border>
      <left style="medium">
        <color auto="true"/>
      </left>
      <right style="medium">
        <color auto="true"/>
      </right>
      <top style="medium">
        <color auto="true"/>
      </top>
      <bottom style="thin">
        <color auto="true"/>
      </bottom>
      <diagonal/>
    </border>
    <border>
      <left style="medium">
        <color auto="true"/>
      </left>
      <right style="medium">
        <color auto="true"/>
      </right>
      <top style="medium">
        <color auto="true"/>
      </top>
      <bottom/>
      <diagonal/>
    </border>
    <border>
      <left style="medium">
        <color auto="true"/>
      </left>
      <right style="medium">
        <color auto="true"/>
      </right>
      <top/>
      <bottom/>
      <diagonal/>
    </border>
    <border>
      <left/>
      <right/>
      <top style="thin">
        <color auto="true"/>
      </top>
      <bottom style="medium">
        <color auto="true"/>
      </bottom>
      <diagonal/>
    </border>
    <border>
      <left style="medium">
        <color auto="true"/>
      </left>
      <right style="medium">
        <color auto="true"/>
      </right>
      <top/>
      <bottom style="medium">
        <color auto="true"/>
      </bottom>
      <diagonal/>
    </border>
    <border>
      <left/>
      <right/>
      <top style="thin">
        <color auto="true"/>
      </top>
      <bottom/>
      <diagonal/>
    </border>
    <border>
      <left/>
      <right/>
      <top style="medium">
        <color auto="true"/>
      </top>
      <bottom style="medium">
        <color auto="true"/>
      </bottom>
      <diagonal/>
    </border>
    <border>
      <left style="medium">
        <color auto="true"/>
      </left>
      <right style="medium">
        <color auto="true"/>
      </right>
      <top style="medium">
        <color auto="true"/>
      </top>
      <bottom style="medium">
        <color auto="true"/>
      </bottom>
      <diagonal/>
    </border>
    <border>
      <left style="thin">
        <color auto="true"/>
      </left>
      <right/>
      <top style="medium">
        <color auto="true"/>
      </top>
      <bottom style="thin">
        <color auto="true"/>
      </bottom>
      <diagonal/>
    </border>
    <border>
      <left style="thin">
        <color auto="true"/>
      </left>
      <right/>
      <top style="thin">
        <color auto="true"/>
      </top>
      <bottom style="thin">
        <color auto="true"/>
      </bottom>
      <diagonal/>
    </border>
    <border>
      <left style="thin">
        <color auto="true"/>
      </left>
      <right/>
      <top style="thin">
        <color auto="true"/>
      </top>
      <bottom style="medium">
        <color auto="true"/>
      </bottom>
      <diagonal/>
    </border>
    <border>
      <left style="thin">
        <color indexed="8"/>
      </left>
      <right style="thin">
        <color auto="true"/>
      </right>
      <top style="thin">
        <color indexed="8"/>
      </top>
      <bottom style="thin">
        <color auto="true"/>
      </bottom>
      <diagonal/>
    </border>
    <border>
      <left style="thin">
        <color auto="true"/>
      </left>
      <right style="thin">
        <color auto="true"/>
      </right>
      <top style="thin">
        <color indexed="8"/>
      </top>
      <bottom style="thin">
        <color auto="true"/>
      </bottom>
      <diagonal/>
    </border>
    <border>
      <left style="thin">
        <color indexed="8"/>
      </left>
      <right style="thin">
        <color auto="true"/>
      </right>
      <top style="thin">
        <color auto="true"/>
      </top>
      <bottom style="thin">
        <color auto="true"/>
      </bottom>
      <diagonal/>
    </border>
    <border>
      <left/>
      <right/>
      <top/>
      <bottom style="thin">
        <color auto="true"/>
      </bottom>
      <diagonal/>
    </border>
    <border>
      <left style="thin">
        <color auto="true"/>
      </left>
      <right style="thin">
        <color auto="true"/>
      </right>
      <top style="thin">
        <color auto="true"/>
      </top>
      <bottom style="thin">
        <color indexed="8"/>
      </bottom>
      <diagonal/>
    </border>
    <border>
      <left/>
      <right/>
      <top/>
      <bottom style="medium">
        <color auto="true"/>
      </bottom>
      <diagonal/>
    </border>
    <border>
      <left style="medium">
        <color auto="true"/>
      </left>
      <right style="thin">
        <color auto="true"/>
      </right>
      <top style="medium">
        <color auto="true"/>
      </top>
      <bottom/>
      <diagonal/>
    </border>
    <border>
      <left style="medium">
        <color auto="true"/>
      </left>
      <right style="thin">
        <color auto="true"/>
      </right>
      <top/>
      <bottom/>
      <diagonal/>
    </border>
    <border>
      <left style="medium">
        <color auto="true"/>
      </left>
      <right/>
      <top/>
      <bottom style="thin">
        <color auto="true"/>
      </bottom>
      <diagonal/>
    </border>
    <border>
      <left style="medium">
        <color auto="true"/>
      </left>
      <right/>
      <top/>
      <bottom/>
      <diagonal/>
    </border>
    <border>
      <left/>
      <right/>
      <top style="thin">
        <color theme="4" tint="0.399945066682943"/>
      </top>
      <bottom style="thin">
        <color theme="4" tint="0.399945066682943"/>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8">
    <xf numFmtId="0" fontId="0" fillId="0" borderId="0">
      <alignment vertical="center"/>
    </xf>
    <xf numFmtId="0" fontId="82" fillId="0" borderId="0">
      <protection locked="false"/>
    </xf>
    <xf numFmtId="0" fontId="24" fillId="0" borderId="0">
      <protection locked="false"/>
    </xf>
    <xf numFmtId="0" fontId="24" fillId="0" borderId="0">
      <protection locked="false"/>
    </xf>
    <xf numFmtId="0" fontId="52" fillId="0" borderId="0">
      <protection locked="false"/>
    </xf>
    <xf numFmtId="0" fontId="71" fillId="23" borderId="0" applyNumberFormat="false" applyBorder="false" applyAlignment="false" applyProtection="false">
      <alignment vertical="center"/>
    </xf>
    <xf numFmtId="0" fontId="70" fillId="32" borderId="0" applyNumberFormat="false" applyBorder="false" applyAlignment="false" applyProtection="false">
      <alignment vertical="center"/>
    </xf>
    <xf numFmtId="0" fontId="24" fillId="0" borderId="0">
      <protection locked="false"/>
    </xf>
    <xf numFmtId="0" fontId="84" fillId="30" borderId="54" applyNumberFormat="false" applyAlignment="false" applyProtection="false">
      <alignment vertical="center"/>
    </xf>
    <xf numFmtId="0" fontId="83" fillId="29" borderId="53" applyNumberFormat="false" applyAlignment="false" applyProtection="false">
      <alignment vertical="center"/>
    </xf>
    <xf numFmtId="0" fontId="80" fillId="27" borderId="0" applyNumberFormat="false" applyBorder="false" applyAlignment="false" applyProtection="false">
      <alignment vertical="center"/>
    </xf>
    <xf numFmtId="0" fontId="85" fillId="0" borderId="51" applyNumberFormat="false" applyFill="false" applyAlignment="false" applyProtection="false">
      <alignment vertical="center"/>
    </xf>
    <xf numFmtId="0" fontId="78" fillId="0" borderId="0" applyNumberFormat="false" applyFill="false" applyBorder="false" applyAlignment="false" applyProtection="false">
      <alignment vertical="center"/>
    </xf>
    <xf numFmtId="0" fontId="77" fillId="0" borderId="51" applyNumberFormat="false" applyFill="false" applyAlignment="false" applyProtection="false">
      <alignment vertical="center"/>
    </xf>
    <xf numFmtId="0" fontId="70" fillId="24" borderId="0" applyNumberFormat="false" applyBorder="false" applyAlignment="false" applyProtection="false">
      <alignment vertical="center"/>
    </xf>
    <xf numFmtId="41" fontId="74" fillId="0" borderId="0" applyFont="false" applyFill="false" applyBorder="false" applyAlignment="false" applyProtection="false">
      <alignment vertical="center"/>
    </xf>
    <xf numFmtId="0" fontId="70" fillId="20" borderId="0" applyNumberFormat="false" applyBorder="false" applyAlignment="false" applyProtection="false">
      <alignment vertical="center"/>
    </xf>
    <xf numFmtId="0" fontId="75" fillId="0" borderId="0" applyNumberFormat="false" applyFill="false" applyBorder="false" applyAlignment="false" applyProtection="false">
      <alignment vertical="top"/>
      <protection locked="false"/>
    </xf>
    <xf numFmtId="0" fontId="71" fillId="28" borderId="0" applyNumberFormat="false" applyBorder="false" applyAlignment="false" applyProtection="false">
      <alignment vertical="center"/>
    </xf>
    <xf numFmtId="0" fontId="72" fillId="0" borderId="49" applyNumberFormat="false" applyFill="false" applyAlignment="false" applyProtection="false">
      <alignment vertical="center"/>
    </xf>
    <xf numFmtId="0" fontId="73" fillId="0" borderId="50" applyNumberFormat="false" applyFill="false" applyAlignment="false" applyProtection="false">
      <alignment vertical="center"/>
    </xf>
    <xf numFmtId="0" fontId="70" fillId="37" borderId="0" applyNumberFormat="false" applyBorder="false" applyAlignment="false" applyProtection="false">
      <alignment vertical="center"/>
    </xf>
    <xf numFmtId="0" fontId="24" fillId="0" borderId="0">
      <protection locked="false"/>
    </xf>
    <xf numFmtId="0" fontId="70" fillId="33" borderId="0" applyNumberFormat="false" applyBorder="false" applyAlignment="false" applyProtection="false">
      <alignment vertical="center"/>
    </xf>
    <xf numFmtId="0" fontId="71" fillId="18" borderId="0" applyNumberFormat="false" applyBorder="false" applyAlignment="false" applyProtection="false">
      <alignment vertical="center"/>
    </xf>
    <xf numFmtId="43" fontId="74" fillId="0" borderId="0" applyFont="false" applyFill="false" applyBorder="false" applyAlignment="false" applyProtection="false">
      <alignment vertical="center"/>
    </xf>
    <xf numFmtId="0" fontId="86" fillId="0" borderId="0" applyNumberFormat="false" applyFill="false" applyBorder="false" applyAlignment="false" applyProtection="false">
      <alignment vertical="center"/>
    </xf>
    <xf numFmtId="0" fontId="81" fillId="0" borderId="0" applyNumberFormat="false" applyFill="false" applyBorder="false" applyAlignment="false" applyProtection="false">
      <alignment vertical="center"/>
    </xf>
    <xf numFmtId="0" fontId="24" fillId="0" borderId="0">
      <protection locked="false"/>
    </xf>
    <xf numFmtId="0" fontId="70" fillId="36" borderId="0" applyNumberFormat="false" applyBorder="false" applyAlignment="false" applyProtection="false">
      <alignment vertical="center"/>
    </xf>
    <xf numFmtId="0" fontId="24" fillId="0" borderId="0">
      <protection locked="false"/>
    </xf>
    <xf numFmtId="0" fontId="87" fillId="0" borderId="55" applyNumberFormat="false" applyFill="false" applyAlignment="false" applyProtection="false">
      <alignment vertical="center"/>
    </xf>
    <xf numFmtId="0" fontId="72" fillId="0" borderId="0" applyNumberFormat="false" applyFill="false" applyBorder="false" applyAlignment="false" applyProtection="false">
      <alignment vertical="center"/>
    </xf>
    <xf numFmtId="0" fontId="70" fillId="38" borderId="0" applyNumberFormat="false" applyBorder="false" applyAlignment="false" applyProtection="false">
      <alignment vertical="center"/>
    </xf>
    <xf numFmtId="42" fontId="74" fillId="0" borderId="0" applyFont="false" applyFill="false" applyBorder="false" applyAlignment="false" applyProtection="false">
      <alignment vertical="center"/>
    </xf>
    <xf numFmtId="0" fontId="64" fillId="0" borderId="0" applyNumberFormat="false" applyFill="false" applyBorder="false" applyAlignment="false" applyProtection="false">
      <alignment vertical="center"/>
    </xf>
    <xf numFmtId="0" fontId="24" fillId="0" borderId="0">
      <protection locked="false"/>
    </xf>
    <xf numFmtId="0" fontId="70" fillId="40" borderId="0" applyNumberFormat="false" applyBorder="false" applyAlignment="false" applyProtection="false">
      <alignment vertical="center"/>
    </xf>
    <xf numFmtId="0" fontId="74" fillId="41" borderId="56" applyNumberFormat="false" applyFont="false" applyAlignment="false" applyProtection="false">
      <alignment vertical="center"/>
    </xf>
    <xf numFmtId="0" fontId="71" fillId="31" borderId="0" applyNumberFormat="false" applyBorder="false" applyAlignment="false" applyProtection="false">
      <alignment vertical="center"/>
    </xf>
    <xf numFmtId="0" fontId="76" fillId="21" borderId="0" applyNumberFormat="false" applyBorder="false" applyAlignment="false" applyProtection="false">
      <alignment vertical="center"/>
    </xf>
    <xf numFmtId="0" fontId="70" fillId="42" borderId="0" applyNumberFormat="false" applyBorder="false" applyAlignment="false" applyProtection="false">
      <alignment vertical="center"/>
    </xf>
    <xf numFmtId="0" fontId="89" fillId="43" borderId="0">
      <protection locked="false"/>
    </xf>
    <xf numFmtId="0" fontId="88" fillId="30" borderId="52" applyNumberFormat="false" applyAlignment="false" applyProtection="false">
      <alignment vertical="center"/>
    </xf>
    <xf numFmtId="0" fontId="71" fillId="44" borderId="0" applyNumberFormat="false" applyBorder="false" applyAlignment="false" applyProtection="false">
      <alignment vertical="center"/>
    </xf>
    <xf numFmtId="0" fontId="71" fillId="45" borderId="0" applyNumberFormat="false" applyBorder="false" applyAlignment="false" applyProtection="false">
      <alignment vertical="center"/>
    </xf>
    <xf numFmtId="0" fontId="71" fillId="17" borderId="0" applyNumberFormat="false" applyBorder="false" applyAlignment="false" applyProtection="false">
      <alignment vertical="center"/>
    </xf>
    <xf numFmtId="0" fontId="71" fillId="22" borderId="0" applyNumberFormat="false" applyBorder="false" applyAlignment="false" applyProtection="false">
      <alignment vertical="center"/>
    </xf>
    <xf numFmtId="0" fontId="71" fillId="34" borderId="0" applyNumberFormat="false" applyBorder="false" applyAlignment="false" applyProtection="false">
      <alignment vertical="center"/>
    </xf>
    <xf numFmtId="9" fontId="74" fillId="0" borderId="0" applyFont="false" applyFill="false" applyBorder="false" applyAlignment="false" applyProtection="false">
      <alignment vertical="center"/>
    </xf>
    <xf numFmtId="0" fontId="71" fillId="39" borderId="0" applyNumberFormat="false" applyBorder="false" applyAlignment="false" applyProtection="false">
      <alignment vertical="center"/>
    </xf>
    <xf numFmtId="44" fontId="74" fillId="0" borderId="0" applyFont="false" applyFill="false" applyBorder="false" applyAlignment="false" applyProtection="false">
      <alignment vertical="center"/>
    </xf>
    <xf numFmtId="0" fontId="71" fillId="35" borderId="0" applyNumberFormat="false" applyBorder="false" applyAlignment="false" applyProtection="false">
      <alignment vertical="center"/>
    </xf>
    <xf numFmtId="0" fontId="70" fillId="25" borderId="0" applyNumberFormat="false" applyBorder="false" applyAlignment="false" applyProtection="false">
      <alignment vertical="center"/>
    </xf>
    <xf numFmtId="0" fontId="79" fillId="26" borderId="52" applyNumberFormat="false" applyAlignment="false" applyProtection="false">
      <alignment vertical="center"/>
    </xf>
    <xf numFmtId="0" fontId="70" fillId="19" borderId="0" applyNumberFormat="false" applyBorder="false" applyAlignment="false" applyProtection="false">
      <alignment vertical="center"/>
    </xf>
    <xf numFmtId="0" fontId="71" fillId="16" borderId="0" applyNumberFormat="false" applyBorder="false" applyAlignment="false" applyProtection="false">
      <alignment vertical="center"/>
    </xf>
    <xf numFmtId="0" fontId="70" fillId="15" borderId="0" applyNumberFormat="false" applyBorder="false" applyAlignment="false" applyProtection="false">
      <alignment vertical="center"/>
    </xf>
  </cellStyleXfs>
  <cellXfs count="382">
    <xf numFmtId="0" fontId="0" fillId="0" borderId="0" xfId="0">
      <alignment vertical="center"/>
    </xf>
    <xf numFmtId="0" fontId="1" fillId="0" borderId="0" xfId="0" applyFont="true">
      <alignment vertical="center"/>
    </xf>
    <xf numFmtId="0" fontId="2" fillId="0" borderId="0" xfId="0" applyFont="true" applyAlignment="true">
      <alignment horizontal="center" vertical="center"/>
    </xf>
    <xf numFmtId="0" fontId="3" fillId="0" borderId="1" xfId="0" applyFont="true" applyBorder="true" applyAlignment="true">
      <alignment horizontal="center" vertical="center" wrapText="true"/>
    </xf>
    <xf numFmtId="0" fontId="3" fillId="0" borderId="2" xfId="0" applyFont="true" applyBorder="true" applyAlignment="true">
      <alignment horizontal="center" vertical="center" wrapText="true"/>
    </xf>
    <xf numFmtId="177" fontId="3" fillId="0" borderId="1" xfId="0" applyNumberFormat="true" applyFont="true" applyBorder="true" applyAlignment="true">
      <alignment horizontal="center" vertical="center" wrapText="true"/>
    </xf>
    <xf numFmtId="0" fontId="3" fillId="0" borderId="3" xfId="0" applyFont="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0" fontId="3" fillId="0" borderId="4" xfId="0" applyFont="true" applyBorder="true" applyAlignment="true">
      <alignment horizontal="center" vertical="center" wrapText="true"/>
    </xf>
    <xf numFmtId="177" fontId="3" fillId="0" borderId="4" xfId="0" applyNumberFormat="true" applyFont="true" applyBorder="true" applyAlignment="true">
      <alignment horizontal="center" vertical="center" wrapText="true"/>
    </xf>
    <xf numFmtId="177" fontId="3" fillId="0" borderId="2" xfId="0" applyNumberFormat="true" applyFont="true" applyBorder="true" applyAlignment="true">
      <alignment horizontal="center" vertical="center" wrapText="true"/>
    </xf>
    <xf numFmtId="0" fontId="3" fillId="2" borderId="2" xfId="0" applyFont="true" applyFill="true" applyBorder="true" applyAlignment="true">
      <alignment horizontal="center" vertical="center" wrapText="true"/>
    </xf>
    <xf numFmtId="177" fontId="3" fillId="2" borderId="2" xfId="0" applyNumberFormat="true" applyFont="true" applyFill="true" applyBorder="true" applyAlignment="true">
      <alignment horizontal="center" vertical="center" wrapText="true"/>
    </xf>
    <xf numFmtId="0" fontId="3" fillId="0" borderId="5" xfId="0" applyFont="true" applyBorder="true" applyAlignment="true">
      <alignment horizontal="center" vertical="center" wrapText="true"/>
    </xf>
    <xf numFmtId="0" fontId="3" fillId="0" borderId="6"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4" fillId="3" borderId="2" xfId="0" applyFont="true" applyFill="true" applyBorder="true" applyAlignment="true">
      <alignment horizontal="center" vertical="center" wrapText="true"/>
    </xf>
    <xf numFmtId="0" fontId="3" fillId="3" borderId="2" xfId="0" applyFont="true" applyFill="true" applyBorder="true" applyAlignment="true">
      <alignment horizontal="center" vertical="center" wrapText="true"/>
    </xf>
    <xf numFmtId="0" fontId="3" fillId="0" borderId="7" xfId="0" applyFont="true" applyBorder="true" applyAlignment="true">
      <alignment horizontal="center" vertical="center" wrapText="true"/>
    </xf>
    <xf numFmtId="49" fontId="4" fillId="0" borderId="1" xfId="0" applyNumberFormat="true" applyFont="true" applyBorder="true" applyAlignment="true">
      <alignment horizontal="center" vertical="center" wrapText="true"/>
    </xf>
    <xf numFmtId="0" fontId="3" fillId="0" borderId="8" xfId="0" applyFont="true" applyBorder="true" applyAlignment="true">
      <alignment horizontal="center" vertical="center" wrapText="true"/>
    </xf>
    <xf numFmtId="49" fontId="4" fillId="0" borderId="3" xfId="0" applyNumberFormat="true" applyFont="true" applyBorder="true" applyAlignment="true">
      <alignment horizontal="center" vertical="center" wrapText="true"/>
    </xf>
    <xf numFmtId="49" fontId="4" fillId="0" borderId="4" xfId="0" applyNumberFormat="true" applyFont="true" applyBorder="true" applyAlignment="true">
      <alignment horizontal="center" vertical="center" wrapText="true"/>
    </xf>
    <xf numFmtId="49" fontId="3" fillId="0" borderId="2" xfId="0" applyNumberFormat="true" applyFont="true" applyBorder="true" applyAlignment="true">
      <alignment horizontal="center" vertical="center" wrapText="true"/>
    </xf>
    <xf numFmtId="49" fontId="3" fillId="3" borderId="2" xfId="0" applyNumberFormat="true"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5" xfId="0" applyFont="true" applyBorder="true" applyAlignment="true">
      <alignment horizontal="center" vertical="center" wrapText="true"/>
    </xf>
    <xf numFmtId="0" fontId="4" fillId="0" borderId="7" xfId="0" applyFont="true" applyBorder="true" applyAlignment="true">
      <alignment horizontal="center" vertical="center" wrapText="true"/>
    </xf>
    <xf numFmtId="0" fontId="4" fillId="0" borderId="3" xfId="0" applyFont="true" applyBorder="true" applyAlignment="true">
      <alignment horizontal="center" vertical="center" wrapText="true"/>
    </xf>
    <xf numFmtId="0" fontId="4" fillId="0" borderId="6" xfId="0" applyFont="true" applyBorder="true" applyAlignment="true">
      <alignment horizontal="center" vertical="center" wrapText="true"/>
    </xf>
    <xf numFmtId="0" fontId="4" fillId="0" borderId="8" xfId="0" applyFont="true" applyBorder="true" applyAlignment="true">
      <alignment horizontal="center" vertical="center" wrapText="true"/>
    </xf>
    <xf numFmtId="0" fontId="4" fillId="0" borderId="4" xfId="0" applyFont="true" applyBorder="true" applyAlignment="true">
      <alignment horizontal="center" vertical="center" wrapText="true"/>
    </xf>
    <xf numFmtId="0" fontId="5" fillId="0" borderId="2" xfId="0" applyFont="true" applyBorder="true" applyAlignment="true">
      <alignment horizontal="center" vertical="center" wrapText="true"/>
    </xf>
    <xf numFmtId="0" fontId="6" fillId="0" borderId="1" xfId="0" applyFont="true" applyBorder="true" applyAlignment="true">
      <alignment horizontal="center" vertical="center" wrapText="true"/>
    </xf>
    <xf numFmtId="0" fontId="6" fillId="0" borderId="3" xfId="0" applyFont="true" applyBorder="true" applyAlignment="true">
      <alignment horizontal="center" vertical="center" wrapText="true"/>
    </xf>
    <xf numFmtId="0" fontId="6" fillId="0" borderId="4" xfId="0" applyFont="true" applyBorder="true" applyAlignment="true">
      <alignment horizontal="center" vertical="center" wrapText="true"/>
    </xf>
    <xf numFmtId="0" fontId="6" fillId="0" borderId="2" xfId="0" applyFont="true" applyBorder="true" applyAlignment="true">
      <alignment horizontal="center" vertical="center" wrapText="true"/>
    </xf>
    <xf numFmtId="49" fontId="6" fillId="0" borderId="2" xfId="0" applyNumberFormat="true" applyFont="true" applyBorder="true" applyAlignment="true">
      <alignment horizontal="center" vertical="center" wrapText="true"/>
    </xf>
    <xf numFmtId="178" fontId="6" fillId="0" borderId="2" xfId="0" applyNumberFormat="true" applyFont="true" applyBorder="true" applyAlignment="true">
      <alignment horizontal="center" vertical="center" wrapText="true"/>
    </xf>
    <xf numFmtId="49" fontId="7" fillId="0" borderId="2" xfId="0" applyNumberFormat="true" applyFont="true" applyBorder="true" applyAlignment="true">
      <alignment horizontal="center" vertical="center" wrapText="true"/>
    </xf>
    <xf numFmtId="49" fontId="8" fillId="0" borderId="2" xfId="0" applyNumberFormat="true" applyFont="true" applyBorder="true" applyAlignment="true">
      <alignment horizontal="center" vertical="center"/>
    </xf>
    <xf numFmtId="49" fontId="7" fillId="4" borderId="2" xfId="0" applyNumberFormat="true" applyFont="true" applyFill="true" applyBorder="true" applyAlignment="true">
      <alignment horizontal="center" vertical="center" wrapText="true"/>
    </xf>
    <xf numFmtId="49" fontId="9" fillId="0" borderId="2" xfId="0" applyNumberFormat="true" applyFont="true" applyBorder="true" applyAlignment="true">
      <alignment horizontal="center" vertical="center" wrapText="true"/>
    </xf>
    <xf numFmtId="49" fontId="6" fillId="0" borderId="2" xfId="42" applyNumberFormat="true" applyFont="true" applyFill="true" applyBorder="true" applyAlignment="true" applyProtection="true">
      <alignment horizontal="center" vertical="center" wrapText="true"/>
    </xf>
    <xf numFmtId="0" fontId="10" fillId="3" borderId="2" xfId="0" applyFont="true" applyFill="true" applyBorder="true" applyAlignment="true">
      <alignment horizontal="center" vertical="center" wrapText="true"/>
    </xf>
    <xf numFmtId="178" fontId="6" fillId="0" borderId="2" xfId="42" applyNumberFormat="true" applyFont="true" applyFill="true" applyBorder="true" applyAlignment="true" applyProtection="true">
      <alignment horizontal="center" vertical="center" wrapText="true"/>
    </xf>
    <xf numFmtId="0" fontId="6" fillId="0" borderId="2" xfId="42" applyFont="true" applyFill="true" applyBorder="true" applyAlignment="true" applyProtection="true">
      <alignment horizontal="center" vertical="center" wrapText="true"/>
    </xf>
    <xf numFmtId="179" fontId="3" fillId="0" borderId="2" xfId="0" applyNumberFormat="true" applyFont="true" applyBorder="true" applyAlignment="true">
      <alignment horizontal="center" vertical="center" wrapText="true"/>
    </xf>
    <xf numFmtId="0" fontId="3" fillId="2" borderId="2" xfId="0" applyFont="true" applyFill="true" applyBorder="true" applyAlignment="true">
      <alignment vertical="center" wrapText="true"/>
    </xf>
    <xf numFmtId="0" fontId="11" fillId="3" borderId="2" xfId="0" applyFont="true" applyFill="true" applyBorder="true" applyAlignment="true">
      <alignment horizontal="center" vertical="center" wrapText="true"/>
    </xf>
    <xf numFmtId="0" fontId="6" fillId="0" borderId="2" xfId="0" applyFont="true" applyBorder="true" applyAlignment="true">
      <alignment horizontal="center" vertical="center"/>
    </xf>
    <xf numFmtId="49" fontId="6" fillId="0" borderId="2" xfId="0" applyNumberFormat="true" applyFont="true" applyBorder="true" applyAlignment="true">
      <alignment horizontal="center" vertical="center"/>
    </xf>
    <xf numFmtId="0" fontId="6" fillId="3" borderId="2" xfId="0" applyFont="true" applyFill="true" applyBorder="true" applyAlignment="true">
      <alignment horizontal="center" vertical="center" wrapText="true"/>
    </xf>
    <xf numFmtId="49" fontId="6" fillId="3" borderId="2" xfId="0" applyNumberFormat="true" applyFont="true" applyFill="true" applyBorder="true" applyAlignment="true">
      <alignment horizontal="center" vertical="center" wrapText="true"/>
    </xf>
    <xf numFmtId="176" fontId="6" fillId="0" borderId="2" xfId="0" applyNumberFormat="true" applyFont="true" applyBorder="true" applyAlignment="true">
      <alignment horizontal="center" vertical="center" wrapText="true"/>
    </xf>
    <xf numFmtId="0" fontId="12" fillId="0" borderId="0" xfId="0" applyFont="true" applyAlignment="true"/>
    <xf numFmtId="0" fontId="13" fillId="5" borderId="9" xfId="0" applyFont="true" applyFill="true" applyBorder="true" applyAlignment="true">
      <alignment horizontal="center" vertical="center" wrapText="true"/>
    </xf>
    <xf numFmtId="0" fontId="0" fillId="0" borderId="1" xfId="0" applyBorder="true">
      <alignment vertical="center"/>
    </xf>
    <xf numFmtId="0" fontId="0" fillId="0" borderId="10" xfId="0" applyBorder="true">
      <alignment vertical="center"/>
    </xf>
    <xf numFmtId="0" fontId="0" fillId="0" borderId="11" xfId="0" applyBorder="true">
      <alignment vertical="center"/>
    </xf>
    <xf numFmtId="0" fontId="0" fillId="0" borderId="12" xfId="0" applyBorder="true">
      <alignment vertical="center"/>
    </xf>
    <xf numFmtId="0" fontId="0" fillId="0" borderId="13" xfId="0" applyBorder="true">
      <alignment vertical="center"/>
    </xf>
    <xf numFmtId="0" fontId="0" fillId="0" borderId="2" xfId="0" applyBorder="true">
      <alignment vertical="center"/>
    </xf>
    <xf numFmtId="0" fontId="0" fillId="0" borderId="14" xfId="0" applyBorder="true">
      <alignment vertical="center"/>
    </xf>
    <xf numFmtId="0" fontId="0" fillId="0" borderId="15" xfId="0" applyBorder="true">
      <alignment vertical="center"/>
    </xf>
    <xf numFmtId="0" fontId="0" fillId="0" borderId="16" xfId="0" applyBorder="true">
      <alignment vertical="center"/>
    </xf>
    <xf numFmtId="0" fontId="0" fillId="0" borderId="17" xfId="0" applyBorder="true">
      <alignment vertical="center"/>
    </xf>
    <xf numFmtId="0" fontId="0" fillId="0" borderId="4" xfId="0" applyBorder="true">
      <alignment vertical="center"/>
    </xf>
    <xf numFmtId="0" fontId="0" fillId="0" borderId="18" xfId="0" applyBorder="true">
      <alignment vertical="center"/>
    </xf>
    <xf numFmtId="0" fontId="0" fillId="0" borderId="1" xfId="0" applyFont="true" applyBorder="true">
      <alignment vertical="center"/>
    </xf>
    <xf numFmtId="0" fontId="0" fillId="0" borderId="16" xfId="0" applyFont="true" applyBorder="true">
      <alignment vertical="center"/>
    </xf>
    <xf numFmtId="0" fontId="0" fillId="0" borderId="19" xfId="0" applyBorder="true">
      <alignment vertical="center"/>
    </xf>
    <xf numFmtId="0" fontId="0" fillId="0" borderId="10" xfId="0" applyBorder="true" applyAlignment="true">
      <alignment horizontal="center" vertical="center"/>
    </xf>
    <xf numFmtId="0" fontId="0" fillId="0" borderId="11" xfId="0" applyBorder="true" applyAlignment="true">
      <alignment horizontal="center" vertical="center" wrapText="true"/>
    </xf>
    <xf numFmtId="0" fontId="14" fillId="0" borderId="11" xfId="0" applyFont="true" applyBorder="true" applyAlignment="true">
      <alignment horizontal="center" vertical="center" wrapText="true"/>
    </xf>
    <xf numFmtId="0" fontId="0" fillId="0" borderId="13" xfId="0" applyBorder="true" applyAlignment="true">
      <alignment horizontal="center" vertical="center"/>
    </xf>
    <xf numFmtId="0" fontId="0" fillId="0" borderId="2" xfId="0" applyBorder="true" applyAlignment="true">
      <alignment horizontal="center" vertical="center" wrapText="true"/>
    </xf>
    <xf numFmtId="0" fontId="14" fillId="0" borderId="2" xfId="0" applyFont="true" applyBorder="true" applyAlignment="true">
      <alignment horizontal="center" vertical="center" wrapText="true"/>
    </xf>
    <xf numFmtId="0" fontId="0" fillId="0" borderId="15" xfId="0" applyBorder="true" applyAlignment="true">
      <alignment horizontal="center" vertical="center"/>
    </xf>
    <xf numFmtId="0" fontId="0" fillId="0" borderId="16" xfId="0" applyBorder="true" applyAlignment="true">
      <alignment horizontal="center" vertical="center" wrapText="true"/>
    </xf>
    <xf numFmtId="0" fontId="14" fillId="0" borderId="16" xfId="0" applyFont="true" applyBorder="true" applyAlignment="true">
      <alignment horizontal="center" vertical="center" wrapText="true"/>
    </xf>
    <xf numFmtId="0" fontId="15" fillId="0" borderId="10" xfId="1" applyFont="true" applyBorder="true" applyAlignment="true" applyProtection="true">
      <alignment horizontal="center" vertical="center"/>
    </xf>
    <xf numFmtId="0" fontId="15" fillId="6" borderId="12" xfId="0" applyFont="true" applyFill="true" applyBorder="true" applyAlignment="true">
      <alignment horizontal="center" vertical="center" wrapText="true"/>
    </xf>
    <xf numFmtId="0" fontId="15" fillId="0" borderId="8" xfId="0" applyFont="true" applyBorder="true" applyAlignment="true">
      <alignment horizontal="center" vertical="center" wrapText="true"/>
    </xf>
    <xf numFmtId="0" fontId="1" fillId="0" borderId="4" xfId="0" applyFont="true" applyBorder="true" applyAlignment="true">
      <alignment horizontal="center" vertical="center" wrapText="true"/>
    </xf>
    <xf numFmtId="0" fontId="15" fillId="0" borderId="13" xfId="1" applyFont="true" applyBorder="true" applyAlignment="true" applyProtection="true">
      <alignment horizontal="center" vertical="center"/>
    </xf>
    <xf numFmtId="0" fontId="15" fillId="6" borderId="14" xfId="0" applyFont="true" applyFill="true" applyBorder="true" applyAlignment="true">
      <alignment horizontal="center" vertical="center" wrapText="true"/>
    </xf>
    <xf numFmtId="0" fontId="15" fillId="0" borderId="20" xfId="0" applyFont="true" applyBorder="true" applyAlignment="true">
      <alignment horizontal="center" vertical="center" wrapText="true"/>
    </xf>
    <xf numFmtId="0" fontId="15" fillId="0" borderId="2" xfId="0" applyFont="true" applyBorder="true" applyAlignment="true">
      <alignment horizontal="center" vertical="center" wrapText="true"/>
    </xf>
    <xf numFmtId="0" fontId="6" fillId="0" borderId="20" xfId="0" applyFont="true" applyBorder="true" applyAlignment="true">
      <alignment horizontal="center" vertical="center" wrapText="true"/>
    </xf>
    <xf numFmtId="0" fontId="1" fillId="0" borderId="20" xfId="0" applyFont="true" applyBorder="true" applyAlignment="true">
      <alignment horizontal="center" vertical="center" wrapText="true"/>
    </xf>
    <xf numFmtId="0" fontId="1" fillId="0" borderId="2" xfId="0" applyFont="true" applyBorder="true" applyAlignment="true">
      <alignment horizontal="center" vertical="center" wrapText="true"/>
    </xf>
    <xf numFmtId="0" fontId="15" fillId="6" borderId="14" xfId="0" applyFont="true" applyFill="true" applyBorder="true" applyAlignment="true">
      <alignment horizontal="center" vertical="center"/>
    </xf>
    <xf numFmtId="0" fontId="15" fillId="0" borderId="20" xfId="0" applyFont="true" applyBorder="true" applyAlignment="true">
      <alignment horizontal="center" vertical="center"/>
    </xf>
    <xf numFmtId="0" fontId="15" fillId="0" borderId="2" xfId="0" applyFont="true" applyBorder="true">
      <alignment vertical="center"/>
    </xf>
    <xf numFmtId="49" fontId="1" fillId="0" borderId="20" xfId="0" applyNumberFormat="true" applyFont="true" applyBorder="true" applyAlignment="true">
      <alignment horizontal="center" vertical="center" wrapText="true"/>
    </xf>
    <xf numFmtId="0" fontId="15" fillId="6" borderId="12" xfId="0" applyFont="true" applyFill="true" applyBorder="true" applyAlignment="true">
      <alignment horizontal="center" vertical="center"/>
    </xf>
    <xf numFmtId="0" fontId="15" fillId="0" borderId="21" xfId="0" applyFont="true" applyBorder="true" applyAlignment="true">
      <alignment horizontal="left" vertical="center"/>
    </xf>
    <xf numFmtId="0" fontId="15" fillId="0" borderId="22" xfId="0" applyFont="true" applyBorder="true" applyAlignment="true">
      <alignment horizontal="left" vertical="center"/>
    </xf>
    <xf numFmtId="0" fontId="15" fillId="0" borderId="23" xfId="0" applyFont="true" applyBorder="true" applyAlignment="true">
      <alignment horizontal="left" vertical="center"/>
    </xf>
    <xf numFmtId="0" fontId="15" fillId="0" borderId="24" xfId="0" applyFont="true" applyBorder="true" applyAlignment="true">
      <alignment horizontal="left" vertical="center"/>
    </xf>
    <xf numFmtId="0" fontId="6" fillId="6" borderId="14" xfId="0" applyFont="true" applyFill="true" applyBorder="true" applyAlignment="true">
      <alignment horizontal="center" vertical="center"/>
    </xf>
    <xf numFmtId="0" fontId="16" fillId="0" borderId="15" xfId="0" applyFont="true" applyBorder="true" applyAlignment="true">
      <alignment horizontal="center" vertical="center"/>
    </xf>
    <xf numFmtId="0" fontId="15" fillId="0" borderId="17" xfId="0" applyFont="true" applyBorder="true">
      <alignment vertical="center"/>
    </xf>
    <xf numFmtId="0" fontId="15" fillId="0" borderId="25" xfId="0" applyFont="true" applyBorder="true">
      <alignment vertical="center"/>
    </xf>
    <xf numFmtId="0" fontId="15" fillId="0" borderId="16" xfId="0" applyFont="true" applyBorder="true">
      <alignment vertical="center"/>
    </xf>
    <xf numFmtId="0" fontId="15" fillId="0" borderId="0" xfId="0" applyFont="true">
      <alignment vertical="center"/>
    </xf>
    <xf numFmtId="0" fontId="0" fillId="0" borderId="12" xfId="0" applyBorder="true" applyAlignment="true">
      <alignment horizontal="center" vertical="center" wrapText="true"/>
    </xf>
    <xf numFmtId="0" fontId="14" fillId="0" borderId="26" xfId="0" applyFont="true" applyBorder="true" applyAlignment="true">
      <alignment horizontal="center" vertical="center" wrapText="true"/>
    </xf>
    <xf numFmtId="0" fontId="0" fillId="0" borderId="14" xfId="0" applyBorder="true" applyAlignment="true">
      <alignment horizontal="center" vertical="center" wrapText="true"/>
    </xf>
    <xf numFmtId="0" fontId="14" fillId="0" borderId="20" xfId="0" applyFont="true" applyBorder="true" applyAlignment="true">
      <alignment horizontal="center" vertical="center" wrapText="true"/>
    </xf>
    <xf numFmtId="0" fontId="0" fillId="0" borderId="17" xfId="0" applyBorder="true" applyAlignment="true">
      <alignment horizontal="center" vertical="center" wrapText="true"/>
    </xf>
    <xf numFmtId="0" fontId="14" fillId="0" borderId="25" xfId="0" applyFont="true" applyBorder="true" applyAlignment="true">
      <alignment horizontal="center" vertical="center" wrapText="true"/>
    </xf>
    <xf numFmtId="0" fontId="15" fillId="0" borderId="27" xfId="0" applyFont="true" applyBorder="true" applyAlignment="true">
      <alignment horizontal="center" vertical="center"/>
    </xf>
    <xf numFmtId="0" fontId="17" fillId="7" borderId="22" xfId="0" applyFont="true" applyFill="true" applyBorder="true" applyAlignment="true">
      <alignment horizontal="center" vertical="center" wrapText="true"/>
    </xf>
    <xf numFmtId="0" fontId="6" fillId="7" borderId="28" xfId="0" applyFont="true" applyFill="true" applyBorder="true" applyAlignment="true">
      <alignment horizontal="center" vertical="center" wrapText="true"/>
    </xf>
    <xf numFmtId="0" fontId="6" fillId="7" borderId="22" xfId="0" applyFont="true" applyFill="true" applyBorder="true" applyAlignment="true">
      <alignment horizontal="center" vertical="center" wrapText="true"/>
    </xf>
    <xf numFmtId="0" fontId="6" fillId="7" borderId="24" xfId="0" applyFont="true" applyFill="true" applyBorder="true" applyAlignment="true">
      <alignment horizontal="center" vertical="center" wrapText="true"/>
    </xf>
    <xf numFmtId="0" fontId="6" fillId="7" borderId="29" xfId="0" applyFont="true" applyFill="true" applyBorder="true" applyAlignment="true">
      <alignment horizontal="center" vertical="center" wrapText="true"/>
    </xf>
    <xf numFmtId="0" fontId="6" fillId="7" borderId="30" xfId="0" applyFont="true" applyFill="true" applyBorder="true" applyAlignment="true">
      <alignment horizontal="center" vertical="center" wrapText="true"/>
    </xf>
    <xf numFmtId="0" fontId="6" fillId="7" borderId="31" xfId="0" applyFont="true" applyFill="true" applyBorder="true" applyAlignment="true">
      <alignment horizontal="center" vertical="center" wrapText="true"/>
    </xf>
    <xf numFmtId="0" fontId="17" fillId="7" borderId="30" xfId="0" applyFont="true" applyFill="true" applyBorder="true" applyAlignment="true">
      <alignment horizontal="center" vertical="center" wrapText="true"/>
    </xf>
    <xf numFmtId="0" fontId="17" fillId="7" borderId="24" xfId="0" applyFont="true" applyFill="true" applyBorder="true" applyAlignment="true">
      <alignment horizontal="center" vertical="center" wrapText="true"/>
    </xf>
    <xf numFmtId="0" fontId="17" fillId="7" borderId="32" xfId="0" applyFont="true" applyFill="true" applyBorder="true" applyAlignment="true">
      <alignment horizontal="center" vertical="center" wrapText="true"/>
    </xf>
    <xf numFmtId="0" fontId="6" fillId="7" borderId="32" xfId="0" applyFont="true" applyFill="true" applyBorder="true" applyAlignment="true">
      <alignment horizontal="center" vertical="center" wrapText="true"/>
    </xf>
    <xf numFmtId="0" fontId="17" fillId="7" borderId="22" xfId="0" applyFont="true" applyFill="true" applyBorder="true" applyAlignment="true">
      <alignment horizontal="center" vertical="center"/>
    </xf>
    <xf numFmtId="0" fontId="17" fillId="6" borderId="30" xfId="0" applyFont="true" applyFill="true" applyBorder="true" applyAlignment="true">
      <alignment horizontal="center" vertical="center" wrapText="true"/>
    </xf>
    <xf numFmtId="0" fontId="6" fillId="6" borderId="30" xfId="0" applyFont="true" applyFill="true" applyBorder="true" applyAlignment="true">
      <alignment horizontal="center" vertical="center" wrapText="true"/>
    </xf>
    <xf numFmtId="0" fontId="15" fillId="0" borderId="31" xfId="0" applyFont="true" applyBorder="true">
      <alignment vertical="center"/>
    </xf>
    <xf numFmtId="0" fontId="15" fillId="0" borderId="33" xfId="0" applyFont="true" applyBorder="true">
      <alignment vertical="center"/>
    </xf>
    <xf numFmtId="0" fontId="16" fillId="0" borderId="34" xfId="0" applyFont="true" applyBorder="true">
      <alignment vertical="center"/>
    </xf>
    <xf numFmtId="0" fontId="18" fillId="0" borderId="0" xfId="0" applyFont="true">
      <alignment vertical="center"/>
    </xf>
    <xf numFmtId="0" fontId="18" fillId="0" borderId="10" xfId="0" applyFont="true" applyBorder="true">
      <alignment vertical="center"/>
    </xf>
    <xf numFmtId="0" fontId="19" fillId="0" borderId="11" xfId="0" applyFont="true" applyBorder="true">
      <alignment vertical="center"/>
    </xf>
    <xf numFmtId="0" fontId="19" fillId="0" borderId="11" xfId="0" applyFont="true" applyBorder="true" applyAlignment="true">
      <alignment horizontal="center" vertical="center"/>
    </xf>
    <xf numFmtId="0" fontId="18" fillId="0" borderId="15" xfId="0" applyFont="true" applyBorder="true">
      <alignment vertical="center"/>
    </xf>
    <xf numFmtId="0" fontId="19" fillId="0" borderId="16" xfId="0" applyFont="true" applyBorder="true" applyAlignment="true">
      <alignment horizontal="center" vertical="center"/>
    </xf>
    <xf numFmtId="0" fontId="14" fillId="0" borderId="35" xfId="0" applyFont="true" applyBorder="true" applyAlignment="true">
      <alignment horizontal="center" vertical="center" wrapText="true"/>
    </xf>
    <xf numFmtId="0" fontId="14" fillId="0" borderId="36" xfId="0" applyFont="true" applyBorder="true" applyAlignment="true">
      <alignment horizontal="center" vertical="center" wrapText="true"/>
    </xf>
    <xf numFmtId="0" fontId="14" fillId="0" borderId="37" xfId="0" applyFont="true" applyBorder="true" applyAlignment="true">
      <alignment horizontal="center" vertical="center" wrapText="true"/>
    </xf>
    <xf numFmtId="0" fontId="15" fillId="0" borderId="4" xfId="0" applyFont="true" applyBorder="true" applyAlignment="true">
      <alignment horizontal="center" vertical="center" wrapText="true"/>
    </xf>
    <xf numFmtId="49" fontId="1" fillId="0" borderId="4" xfId="0" applyNumberFormat="true" applyFont="true" applyBorder="true" applyAlignment="true">
      <alignment horizontal="center" vertical="center" wrapText="true"/>
    </xf>
    <xf numFmtId="49" fontId="15" fillId="0" borderId="4" xfId="0" applyNumberFormat="true" applyFont="true" applyBorder="true" applyAlignment="true">
      <alignment horizontal="center" vertical="center" wrapText="true"/>
    </xf>
    <xf numFmtId="49" fontId="15" fillId="0" borderId="6" xfId="0" applyNumberFormat="true" applyFont="true" applyBorder="true" applyAlignment="true">
      <alignment horizontal="center" vertical="center" wrapText="true"/>
    </xf>
    <xf numFmtId="49" fontId="17" fillId="0" borderId="2" xfId="0" applyNumberFormat="true" applyFont="true" applyBorder="true" applyAlignment="true">
      <alignment horizontal="center" vertical="center" wrapText="true"/>
    </xf>
    <xf numFmtId="49" fontId="15" fillId="0" borderId="2" xfId="0" applyNumberFormat="true" applyFont="true" applyBorder="true" applyAlignment="true">
      <alignment horizontal="center" vertical="center" wrapText="true"/>
    </xf>
    <xf numFmtId="49" fontId="20" fillId="0" borderId="36" xfId="0" applyNumberFormat="true" applyFont="true" applyBorder="true" applyAlignment="true">
      <alignment horizontal="center" vertical="center" wrapText="true"/>
    </xf>
    <xf numFmtId="49" fontId="20" fillId="0" borderId="2" xfId="0" applyNumberFormat="true" applyFont="true" applyBorder="true" applyAlignment="true">
      <alignment horizontal="center" vertical="center" wrapText="true"/>
    </xf>
    <xf numFmtId="49" fontId="20" fillId="7" borderId="2" xfId="0" applyNumberFormat="true" applyFont="true" applyFill="true" applyBorder="true" applyAlignment="true">
      <alignment horizontal="center" vertical="center" wrapText="true"/>
    </xf>
    <xf numFmtId="49" fontId="20" fillId="7" borderId="36" xfId="0" applyNumberFormat="true" applyFont="true" applyFill="true" applyBorder="true" applyAlignment="true">
      <alignment horizontal="center" vertical="center" wrapText="true"/>
    </xf>
    <xf numFmtId="0" fontId="15" fillId="0" borderId="36" xfId="0" applyFont="true" applyBorder="true">
      <alignment vertical="center"/>
    </xf>
    <xf numFmtId="0" fontId="15" fillId="0" borderId="37" xfId="0" applyFont="true" applyBorder="true">
      <alignment vertical="center"/>
    </xf>
    <xf numFmtId="0" fontId="21" fillId="0" borderId="38" xfId="0" applyFont="true" applyBorder="true" applyAlignment="true">
      <alignment horizontal="center" vertical="center"/>
    </xf>
    <xf numFmtId="0" fontId="0" fillId="0" borderId="22" xfId="0" applyBorder="true" applyAlignment="true">
      <alignment horizontal="center" vertical="center"/>
    </xf>
    <xf numFmtId="0" fontId="19" fillId="0" borderId="39" xfId="0" applyFont="true" applyBorder="true" applyAlignment="true">
      <alignment horizontal="center" vertical="center"/>
    </xf>
    <xf numFmtId="0" fontId="21" fillId="0" borderId="40" xfId="0" applyFont="true" applyBorder="true" applyAlignment="true">
      <alignment horizontal="center" vertical="center"/>
    </xf>
    <xf numFmtId="0" fontId="0" fillId="0" borderId="24" xfId="0" applyBorder="true" applyAlignment="true">
      <alignment horizontal="center" vertical="center"/>
    </xf>
    <xf numFmtId="0" fontId="19" fillId="0" borderId="2" xfId="0" applyFont="true" applyBorder="true" applyAlignment="true">
      <alignment horizontal="center" vertical="center"/>
    </xf>
    <xf numFmtId="0" fontId="0" fillId="0" borderId="30" xfId="0" applyBorder="true" applyAlignment="true">
      <alignment horizontal="center" vertical="center"/>
    </xf>
    <xf numFmtId="0" fontId="22" fillId="0" borderId="40" xfId="17" applyNumberFormat="true" applyFont="true" applyBorder="true" applyAlignment="true" applyProtection="true">
      <alignment horizontal="center" vertical="center"/>
    </xf>
    <xf numFmtId="0" fontId="23" fillId="0" borderId="41" xfId="17" applyFont="true" applyBorder="true" applyAlignment="true" applyProtection="true">
      <alignment horizontal="center" vertical="center"/>
    </xf>
    <xf numFmtId="0" fontId="18" fillId="0" borderId="2" xfId="0" applyFont="true" applyBorder="true" applyAlignment="true">
      <alignment horizontal="center" vertical="center"/>
    </xf>
    <xf numFmtId="0" fontId="15" fillId="0" borderId="24" xfId="0" applyFont="true" applyBorder="true" applyAlignment="true">
      <alignment horizontal="center" vertical="center"/>
    </xf>
    <xf numFmtId="0" fontId="24" fillId="0" borderId="2" xfId="0" applyFont="true" applyBorder="true" applyAlignment="true">
      <alignment horizontal="center" vertical="center"/>
    </xf>
    <xf numFmtId="0" fontId="23" fillId="0" borderId="22" xfId="17" applyFont="true" applyBorder="true" applyAlignment="true" applyProtection="true">
      <alignment horizontal="center" vertical="center"/>
    </xf>
    <xf numFmtId="0" fontId="25" fillId="0" borderId="0" xfId="0" applyFont="true">
      <alignment vertical="center"/>
    </xf>
    <xf numFmtId="0" fontId="16" fillId="0" borderId="30" xfId="0" applyFont="true" applyBorder="true" applyAlignment="true">
      <alignment horizontal="center" vertical="center"/>
    </xf>
    <xf numFmtId="0" fontId="26" fillId="0" borderId="40" xfId="0" applyFont="true" applyBorder="true">
      <alignment vertical="center"/>
    </xf>
    <xf numFmtId="0" fontId="22" fillId="0" borderId="40" xfId="0" applyFont="true" applyBorder="true" applyAlignment="true">
      <alignment horizontal="center" vertical="center"/>
    </xf>
    <xf numFmtId="0" fontId="15" fillId="0" borderId="22" xfId="0" applyFont="true" applyBorder="true" applyAlignment="true">
      <alignment horizontal="center" vertical="center"/>
    </xf>
    <xf numFmtId="0" fontId="27" fillId="8" borderId="2" xfId="0" applyFont="true" applyFill="true" applyBorder="true" applyAlignment="true">
      <alignment horizontal="center" vertical="center"/>
    </xf>
    <xf numFmtId="0" fontId="27" fillId="8" borderId="20" xfId="0" applyFont="true" applyFill="true" applyBorder="true" applyAlignment="true">
      <alignment horizontal="center" vertical="center"/>
    </xf>
    <xf numFmtId="0" fontId="26" fillId="0" borderId="0" xfId="0" applyFont="true">
      <alignment vertical="center"/>
    </xf>
    <xf numFmtId="0" fontId="15" fillId="0" borderId="30" xfId="0" applyFont="true" applyBorder="true" applyAlignment="true">
      <alignment horizontal="center" vertical="center"/>
    </xf>
    <xf numFmtId="0" fontId="15" fillId="0" borderId="32" xfId="0" applyFont="true" applyBorder="true" applyAlignment="true">
      <alignment horizontal="center" vertical="center"/>
    </xf>
    <xf numFmtId="0" fontId="27" fillId="8" borderId="42" xfId="0" applyFont="true" applyFill="true" applyBorder="true" applyAlignment="true">
      <alignment horizontal="center" vertical="center"/>
    </xf>
    <xf numFmtId="0" fontId="22" fillId="0" borderId="43" xfId="0" applyFont="true" applyBorder="true" applyAlignment="true">
      <alignment horizontal="center" vertical="center"/>
    </xf>
    <xf numFmtId="0" fontId="15" fillId="0" borderId="34" xfId="0" applyFont="true" applyBorder="true" applyAlignment="true">
      <alignment horizontal="center" vertical="center"/>
    </xf>
    <xf numFmtId="0" fontId="28" fillId="0" borderId="33" xfId="0" applyFont="true" applyBorder="true" applyAlignment="true">
      <alignment horizontal="center" vertical="center"/>
    </xf>
    <xf numFmtId="0" fontId="16" fillId="0" borderId="34" xfId="0" applyFont="true" applyBorder="true" applyAlignment="true">
      <alignment horizontal="center" vertical="center"/>
    </xf>
    <xf numFmtId="0" fontId="26" fillId="0" borderId="35" xfId="0" applyFont="true" applyBorder="true" applyAlignment="true">
      <alignment horizontal="center" vertical="center"/>
    </xf>
    <xf numFmtId="0" fontId="29" fillId="0" borderId="12" xfId="0" applyFont="true" applyBorder="true" applyAlignment="true">
      <alignment horizontal="center" vertical="center"/>
    </xf>
    <xf numFmtId="0" fontId="30" fillId="0" borderId="37" xfId="0" applyFont="true" applyBorder="true" applyAlignment="true">
      <alignment horizontal="center" vertical="center"/>
    </xf>
    <xf numFmtId="0" fontId="19" fillId="0" borderId="17" xfId="0" applyFont="true" applyBorder="true" applyAlignment="true">
      <alignment horizontal="center" vertical="center"/>
    </xf>
    <xf numFmtId="0" fontId="0" fillId="9" borderId="0" xfId="0" applyFill="true">
      <alignment vertical="center"/>
    </xf>
    <xf numFmtId="49" fontId="0" fillId="9" borderId="0" xfId="0" applyNumberFormat="true" applyFill="true" applyAlignment="true">
      <alignment vertical="center" wrapText="true"/>
    </xf>
    <xf numFmtId="0" fontId="0" fillId="0" borderId="0" xfId="0" applyAlignment="true">
      <alignment horizontal="left" vertical="center"/>
    </xf>
    <xf numFmtId="0" fontId="31" fillId="0" borderId="0" xfId="0" applyFont="true" applyAlignment="true">
      <alignment horizontal="centerContinuous" vertical="center"/>
    </xf>
    <xf numFmtId="0" fontId="0" fillId="0" borderId="0" xfId="0" applyAlignment="true">
      <alignment horizontal="centerContinuous" vertical="center"/>
    </xf>
    <xf numFmtId="0" fontId="0" fillId="10" borderId="44" xfId="0" applyFill="true" applyBorder="true" applyAlignment="true">
      <alignment horizontal="center" vertical="center"/>
    </xf>
    <xf numFmtId="0" fontId="0" fillId="10" borderId="1" xfId="0" applyFill="true" applyBorder="true" applyAlignment="true">
      <alignment horizontal="center" vertical="center"/>
    </xf>
    <xf numFmtId="0" fontId="0" fillId="10" borderId="45" xfId="0" applyFill="true" applyBorder="true" applyAlignment="true">
      <alignment horizontal="center" vertical="center"/>
    </xf>
    <xf numFmtId="0" fontId="0" fillId="10" borderId="4" xfId="0" applyFill="true" applyBorder="true" applyAlignment="true">
      <alignment horizontal="center" vertical="center"/>
    </xf>
    <xf numFmtId="0" fontId="0" fillId="0" borderId="46" xfId="0" applyBorder="true">
      <alignment vertical="center"/>
    </xf>
    <xf numFmtId="0" fontId="0" fillId="0" borderId="23" xfId="0" applyBorder="true">
      <alignment vertical="center"/>
    </xf>
    <xf numFmtId="0" fontId="0" fillId="4" borderId="2" xfId="0" applyFill="true" applyBorder="true">
      <alignment vertical="center"/>
    </xf>
    <xf numFmtId="0" fontId="0" fillId="9" borderId="2" xfId="0" applyFill="true" applyBorder="true">
      <alignment vertical="center"/>
    </xf>
    <xf numFmtId="0" fontId="0" fillId="0" borderId="47" xfId="0" applyBorder="true">
      <alignment vertical="center"/>
    </xf>
    <xf numFmtId="0" fontId="0" fillId="9" borderId="0" xfId="0" applyFill="true" applyAlignment="true">
      <alignment horizontal="centerContinuous" vertical="center"/>
    </xf>
    <xf numFmtId="49" fontId="0" fillId="9" borderId="0" xfId="0" applyNumberFormat="true" applyFill="true" applyAlignment="true">
      <alignment horizontal="centerContinuous" vertical="center" wrapText="true"/>
    </xf>
    <xf numFmtId="0" fontId="0" fillId="10" borderId="1" xfId="0" applyFill="true" applyBorder="true" applyAlignment="true">
      <alignment horizontal="center" vertical="center" wrapText="true"/>
    </xf>
    <xf numFmtId="0" fontId="0" fillId="10" borderId="5" xfId="0" applyFill="true" applyBorder="true" applyAlignment="true">
      <alignment horizontal="center" vertical="center"/>
    </xf>
    <xf numFmtId="49" fontId="0" fillId="10" borderId="36" xfId="0" applyNumberFormat="true" applyFill="true" applyBorder="true" applyAlignment="true">
      <alignment horizontal="center" vertical="center" wrapText="true"/>
    </xf>
    <xf numFmtId="0" fontId="0" fillId="10" borderId="24" xfId="0" applyFill="true" applyBorder="true" applyAlignment="true">
      <alignment horizontal="center" vertical="center"/>
    </xf>
    <xf numFmtId="0" fontId="0" fillId="10" borderId="4" xfId="0" applyFill="true" applyBorder="true" applyAlignment="true">
      <alignment horizontal="center" vertical="center" wrapText="true"/>
    </xf>
    <xf numFmtId="49" fontId="0" fillId="10" borderId="4" xfId="0" applyNumberFormat="true" applyFill="true" applyBorder="true" applyAlignment="true">
      <alignment vertical="center" wrapText="true"/>
    </xf>
    <xf numFmtId="0" fontId="0" fillId="10" borderId="4" xfId="0" applyFill="true" applyBorder="true">
      <alignment vertical="center"/>
    </xf>
    <xf numFmtId="49" fontId="0" fillId="9" borderId="2" xfId="0" applyNumberFormat="true" applyFill="true" applyBorder="true" applyAlignment="true">
      <alignment vertical="center" wrapText="true"/>
    </xf>
    <xf numFmtId="0" fontId="0" fillId="9" borderId="2" xfId="0" applyFill="true" applyBorder="true" applyAlignment="true">
      <alignment vertical="center" wrapText="true"/>
    </xf>
    <xf numFmtId="0" fontId="32" fillId="9" borderId="2" xfId="0" applyFont="true" applyFill="true" applyBorder="true" applyAlignment="true">
      <alignment vertical="center" wrapText="true"/>
    </xf>
    <xf numFmtId="0" fontId="32" fillId="9" borderId="2" xfId="0" applyFont="true" applyFill="true" applyBorder="true">
      <alignment vertical="center"/>
    </xf>
    <xf numFmtId="0" fontId="32" fillId="11" borderId="2" xfId="0" applyFont="true" applyFill="true" applyBorder="true" applyAlignment="true">
      <alignment vertical="center" wrapText="true"/>
    </xf>
    <xf numFmtId="0" fontId="32" fillId="11" borderId="2" xfId="0" applyFont="true" applyFill="true" applyBorder="true">
      <alignment vertical="center"/>
    </xf>
    <xf numFmtId="0" fontId="0" fillId="10" borderId="36" xfId="0" applyFill="true" applyBorder="true" applyAlignment="true">
      <alignment horizontal="center" vertical="center"/>
    </xf>
    <xf numFmtId="0" fontId="0" fillId="9" borderId="2" xfId="0" applyFont="true" applyFill="true" applyBorder="true" applyAlignment="true">
      <alignment vertical="center" wrapText="true"/>
    </xf>
    <xf numFmtId="0" fontId="33" fillId="0" borderId="2" xfId="0" applyFont="true" applyBorder="true">
      <alignment vertical="center"/>
    </xf>
    <xf numFmtId="0" fontId="34" fillId="0" borderId="2" xfId="0" applyFont="true" applyBorder="true">
      <alignment vertical="center"/>
    </xf>
    <xf numFmtId="0" fontId="35" fillId="0" borderId="2" xfId="0" applyFont="true" applyBorder="true">
      <alignment vertical="center"/>
    </xf>
    <xf numFmtId="0" fontId="0" fillId="9" borderId="2" xfId="0" applyFont="true" applyFill="true" applyBorder="true">
      <alignment vertical="center"/>
    </xf>
    <xf numFmtId="0" fontId="33" fillId="9" borderId="2" xfId="0" applyFont="true" applyFill="true" applyBorder="true">
      <alignment vertical="center"/>
    </xf>
    <xf numFmtId="0" fontId="32" fillId="0" borderId="2" xfId="0" applyFont="true" applyBorder="true">
      <alignment vertical="center"/>
    </xf>
    <xf numFmtId="0" fontId="0" fillId="0" borderId="2" xfId="0" applyFont="true" applyBorder="true">
      <alignment vertical="center"/>
    </xf>
    <xf numFmtId="0" fontId="0" fillId="10" borderId="4" xfId="0" applyFill="true" applyBorder="true" applyAlignment="true">
      <alignment horizontal="left" vertical="center"/>
    </xf>
    <xf numFmtId="0" fontId="0" fillId="0" borderId="2" xfId="0" applyBorder="true" applyAlignment="true">
      <alignment horizontal="left" vertical="center"/>
    </xf>
    <xf numFmtId="0" fontId="0" fillId="0" borderId="2" xfId="0" applyFont="true" applyBorder="true" applyAlignment="true">
      <alignment vertical="center" wrapText="true"/>
    </xf>
    <xf numFmtId="0" fontId="0" fillId="0" borderId="0" xfId="0" applyFont="true" applyAlignment="true">
      <alignment vertical="center" wrapText="true"/>
    </xf>
    <xf numFmtId="0" fontId="0" fillId="0" borderId="2" xfId="0" applyBorder="true" applyAlignment="true">
      <alignment vertical="center" wrapText="true"/>
    </xf>
    <xf numFmtId="0" fontId="36" fillId="0" borderId="2" xfId="0" applyFont="true" applyBorder="true">
      <alignment vertical="center"/>
    </xf>
    <xf numFmtId="49" fontId="0" fillId="9" borderId="2" xfId="0" applyNumberFormat="true" applyFill="true" applyBorder="true" applyAlignment="true">
      <alignment horizontal="left" vertical="center" wrapText="true"/>
    </xf>
    <xf numFmtId="0" fontId="33" fillId="0" borderId="2" xfId="0" applyFont="true" applyBorder="true" applyAlignment="true">
      <alignment vertical="center" wrapText="true"/>
    </xf>
    <xf numFmtId="0" fontId="37" fillId="9" borderId="2" xfId="0" applyFont="true" applyFill="true" applyBorder="true">
      <alignment vertical="center"/>
    </xf>
    <xf numFmtId="0" fontId="38" fillId="9" borderId="2" xfId="0" applyFont="true" applyFill="true" applyBorder="true">
      <alignment vertical="center"/>
    </xf>
    <xf numFmtId="0" fontId="37" fillId="9" borderId="2" xfId="0" applyFont="true" applyFill="true" applyBorder="true" applyAlignment="true">
      <alignment vertical="center" wrapText="true"/>
    </xf>
    <xf numFmtId="0" fontId="32" fillId="12" borderId="2" xfId="0" applyFont="true" applyFill="true" applyBorder="true" applyAlignment="true">
      <alignment vertical="center" wrapText="true"/>
    </xf>
    <xf numFmtId="0" fontId="32" fillId="12" borderId="2" xfId="0" applyFont="true" applyFill="true" applyBorder="true">
      <alignment vertical="center"/>
    </xf>
    <xf numFmtId="0" fontId="32" fillId="13" borderId="2" xfId="0" applyFont="true" applyFill="true" applyBorder="true">
      <alignment vertical="center"/>
    </xf>
    <xf numFmtId="0" fontId="32" fillId="0" borderId="2" xfId="0" applyFont="true" applyBorder="true" applyAlignment="true">
      <alignment vertical="center" wrapText="true"/>
    </xf>
    <xf numFmtId="0" fontId="32" fillId="14" borderId="2" xfId="0" applyFont="true" applyFill="true" applyBorder="true">
      <alignment vertical="center"/>
    </xf>
    <xf numFmtId="0" fontId="0" fillId="4" borderId="1" xfId="0" applyFill="true" applyBorder="true">
      <alignment vertical="center"/>
    </xf>
    <xf numFmtId="0" fontId="0" fillId="9" borderId="1" xfId="0" applyFill="true" applyBorder="true">
      <alignment vertical="center"/>
    </xf>
    <xf numFmtId="49" fontId="0" fillId="9" borderId="1" xfId="0" applyNumberFormat="true" applyFill="true" applyBorder="true" applyAlignment="true">
      <alignment vertical="center" wrapText="true"/>
    </xf>
    <xf numFmtId="0" fontId="33" fillId="0" borderId="0" xfId="0" applyFont="true">
      <alignment vertical="center"/>
    </xf>
    <xf numFmtId="0" fontId="39" fillId="0" borderId="2" xfId="0" applyFont="true" applyBorder="true">
      <alignment vertical="center"/>
    </xf>
    <xf numFmtId="0" fontId="33" fillId="0" borderId="1" xfId="0" applyFont="true" applyBorder="true">
      <alignment vertical="center"/>
    </xf>
    <xf numFmtId="0" fontId="0" fillId="0" borderId="1" xfId="0" applyBorder="true" applyAlignment="true">
      <alignment horizontal="centerContinuous" vertical="center"/>
    </xf>
    <xf numFmtId="0" fontId="0" fillId="0" borderId="1" xfId="0" applyBorder="true" applyAlignment="true">
      <alignment horizontal="left" vertical="center"/>
    </xf>
    <xf numFmtId="0" fontId="0" fillId="0" borderId="0" xfId="0" applyAlignment="true">
      <alignment horizontal="center" vertical="center"/>
    </xf>
    <xf numFmtId="49" fontId="0" fillId="0" borderId="0" xfId="0" applyNumberFormat="true" applyAlignment="true">
      <alignment vertical="center" wrapText="true"/>
    </xf>
    <xf numFmtId="0" fontId="0" fillId="9" borderId="0" xfId="0" applyFill="true" applyAlignment="true">
      <alignment horizontal="center" vertical="center"/>
    </xf>
    <xf numFmtId="0" fontId="0" fillId="0" borderId="8" xfId="0" applyBorder="true" applyAlignment="true">
      <alignment horizontal="center" vertical="center"/>
    </xf>
    <xf numFmtId="0" fontId="0" fillId="0" borderId="4" xfId="0" applyBorder="true" applyAlignment="true">
      <alignment horizontal="center" vertical="center"/>
    </xf>
    <xf numFmtId="0" fontId="0" fillId="0" borderId="20" xfId="0" applyBorder="true" applyAlignment="true">
      <alignment horizontal="center" vertical="center"/>
    </xf>
    <xf numFmtId="0" fontId="0" fillId="0" borderId="2" xfId="0" applyBorder="true" applyAlignment="true">
      <alignment horizontal="center" vertical="center"/>
    </xf>
    <xf numFmtId="49" fontId="0" fillId="0" borderId="4" xfId="0" applyNumberFormat="true" applyBorder="true" applyAlignment="true">
      <alignment horizontal="center" vertical="center" wrapText="true"/>
    </xf>
    <xf numFmtId="49" fontId="0" fillId="0" borderId="2" xfId="0" applyNumberFormat="true" applyBorder="true" applyAlignment="true">
      <alignment vertical="center" wrapText="true"/>
    </xf>
    <xf numFmtId="0" fontId="40" fillId="0" borderId="2" xfId="0" applyFont="true" applyBorder="true" applyAlignment="true">
      <alignment horizontal="center" vertical="center" wrapText="true"/>
    </xf>
    <xf numFmtId="0" fontId="40" fillId="14" borderId="2" xfId="0" applyFont="true" applyFill="true" applyBorder="true" applyAlignment="true">
      <alignment horizontal="center" vertical="center" wrapText="true"/>
    </xf>
    <xf numFmtId="0" fontId="0" fillId="9" borderId="4" xfId="0" applyFill="true" applyBorder="true" applyAlignment="true">
      <alignment horizontal="center" vertical="center"/>
    </xf>
    <xf numFmtId="0" fontId="41" fillId="9" borderId="2" xfId="0" applyFont="true" applyFill="true" applyBorder="true" applyAlignment="true">
      <alignment horizontal="center" vertical="center" wrapText="true"/>
    </xf>
    <xf numFmtId="0" fontId="35" fillId="9" borderId="2" xfId="0" applyFont="true" applyFill="true" applyBorder="true" applyAlignment="true">
      <alignment horizontal="center" vertical="center"/>
    </xf>
    <xf numFmtId="0" fontId="41" fillId="12" borderId="2" xfId="0" applyFont="true" applyFill="true" applyBorder="true" applyAlignment="true">
      <alignment horizontal="center" vertical="center" wrapText="true"/>
    </xf>
    <xf numFmtId="0" fontId="42" fillId="0" borderId="2" xfId="0" applyFont="true" applyBorder="true" applyAlignment="true">
      <alignment vertical="center" wrapText="true"/>
    </xf>
    <xf numFmtId="0" fontId="0" fillId="9" borderId="2" xfId="0" applyFill="true" applyBorder="true" applyAlignment="true">
      <alignment horizontal="center" vertical="center"/>
    </xf>
    <xf numFmtId="0" fontId="33" fillId="9" borderId="2" xfId="0" applyFont="true" applyFill="true" applyBorder="true" applyAlignment="true">
      <alignment horizontal="center" vertical="center"/>
    </xf>
    <xf numFmtId="0" fontId="33" fillId="0" borderId="2" xfId="0" applyFont="true" applyBorder="true" applyAlignment="true">
      <alignment horizontal="center" vertical="center"/>
    </xf>
    <xf numFmtId="0" fontId="43" fillId="9" borderId="2" xfId="0" applyFont="true" applyFill="true" applyBorder="true" applyAlignment="true">
      <alignment horizontal="center" vertical="center"/>
    </xf>
    <xf numFmtId="0" fontId="34" fillId="9" borderId="2" xfId="0" applyFont="true" applyFill="true" applyBorder="true" applyAlignment="true">
      <alignment horizontal="center" vertical="center"/>
    </xf>
    <xf numFmtId="0" fontId="44" fillId="12" borderId="2" xfId="0" applyFont="true" applyFill="true" applyBorder="true" applyAlignment="true">
      <alignment horizontal="center" vertical="center"/>
    </xf>
    <xf numFmtId="0" fontId="44" fillId="9" borderId="2" xfId="0" applyFont="true" applyFill="true" applyBorder="true" applyAlignment="true">
      <alignment horizontal="center" vertical="center" wrapText="true"/>
    </xf>
    <xf numFmtId="0" fontId="34" fillId="0" borderId="2" xfId="0" applyFont="true" applyBorder="true" applyAlignment="true">
      <alignment horizontal="center" vertical="center"/>
    </xf>
    <xf numFmtId="0" fontId="45" fillId="9" borderId="2" xfId="0" applyFont="true" applyFill="true" applyBorder="true" applyAlignment="true">
      <alignment horizontal="center" vertical="center"/>
    </xf>
    <xf numFmtId="0" fontId="35" fillId="4" borderId="2" xfId="0" applyFont="true" applyFill="true" applyBorder="true" applyAlignment="true">
      <alignment horizontal="center" vertical="center"/>
    </xf>
    <xf numFmtId="0" fontId="40" fillId="12" borderId="2" xfId="0" applyFont="true" applyFill="true" applyBorder="true" applyAlignment="true">
      <alignment horizontal="center" vertical="center" wrapText="true"/>
    </xf>
    <xf numFmtId="0" fontId="40" fillId="9" borderId="2" xfId="0" applyFont="true" applyFill="true" applyBorder="true" applyAlignment="true">
      <alignment horizontal="center" vertical="center" wrapText="true"/>
    </xf>
    <xf numFmtId="0" fontId="46" fillId="12" borderId="2" xfId="0" applyFont="true" applyFill="true" applyBorder="true" applyAlignment="true">
      <alignment horizontal="center" vertical="center"/>
    </xf>
    <xf numFmtId="0" fontId="47" fillId="9" borderId="2" xfId="0" applyFont="true" applyFill="true" applyBorder="true" applyAlignment="true">
      <alignment horizontal="center" vertical="center" wrapText="true"/>
    </xf>
    <xf numFmtId="0" fontId="0" fillId="0" borderId="6" xfId="0" applyBorder="true" applyAlignment="true">
      <alignment horizontal="center" vertical="center"/>
    </xf>
    <xf numFmtId="0" fontId="0" fillId="0" borderId="36" xfId="0" applyBorder="true" applyAlignment="true">
      <alignment horizontal="center" vertical="center"/>
    </xf>
    <xf numFmtId="0" fontId="0" fillId="0" borderId="7" xfId="0" applyBorder="true" applyAlignment="true">
      <alignment horizontal="center" vertical="center"/>
    </xf>
    <xf numFmtId="0" fontId="0" fillId="0" borderId="1" xfId="0" applyBorder="true" applyAlignment="true">
      <alignment horizontal="center" vertical="center"/>
    </xf>
    <xf numFmtId="0" fontId="48" fillId="9" borderId="2" xfId="0" applyFont="true" applyFill="true" applyBorder="true">
      <alignment vertical="center"/>
    </xf>
    <xf numFmtId="49" fontId="0" fillId="0" borderId="1" xfId="0" applyNumberFormat="true" applyBorder="true" applyAlignment="true">
      <alignment vertical="center" wrapText="true"/>
    </xf>
    <xf numFmtId="0" fontId="49" fillId="9" borderId="2" xfId="0" applyFont="true" applyFill="true" applyBorder="true" applyAlignment="true">
      <alignment horizontal="center" vertical="center" wrapText="true"/>
    </xf>
    <xf numFmtId="0" fontId="49" fillId="12" borderId="2" xfId="0" applyFont="true" applyFill="true" applyBorder="true" applyAlignment="true">
      <alignment horizontal="center" vertical="center" wrapText="true"/>
    </xf>
    <xf numFmtId="0" fontId="0" fillId="0" borderId="5" xfId="0" applyBorder="true" applyAlignment="true">
      <alignment horizontal="centerContinuous" vertical="center"/>
    </xf>
    <xf numFmtId="0" fontId="0" fillId="0" borderId="32" xfId="0" applyBorder="true" applyAlignment="true">
      <alignment horizontal="centerContinuous" vertical="center"/>
    </xf>
    <xf numFmtId="0" fontId="0" fillId="0" borderId="34" xfId="0" applyBorder="true" applyAlignment="true">
      <alignment horizontal="center" vertical="center"/>
    </xf>
    <xf numFmtId="0" fontId="50" fillId="0" borderId="0" xfId="0" applyFont="true" applyAlignment="true">
      <alignment horizontal="centerContinuous" vertical="center"/>
    </xf>
    <xf numFmtId="0" fontId="32" fillId="0" borderId="0" xfId="0" applyFont="true" applyAlignment="true">
      <alignment horizontal="centerContinuous" vertical="center"/>
    </xf>
    <xf numFmtId="0" fontId="32" fillId="0" borderId="8" xfId="0" applyFont="true" applyBorder="true">
      <alignment vertical="center"/>
    </xf>
    <xf numFmtId="0" fontId="32" fillId="0" borderId="4" xfId="0" applyFont="true" applyBorder="true">
      <alignment vertical="center"/>
    </xf>
    <xf numFmtId="0" fontId="32" fillId="0" borderId="20" xfId="0" applyFont="true" applyBorder="true">
      <alignment vertical="center"/>
    </xf>
    <xf numFmtId="0" fontId="51" fillId="0" borderId="20" xfId="0" applyFont="true" applyBorder="true">
      <alignment vertical="center"/>
    </xf>
    <xf numFmtId="0" fontId="0" fillId="0" borderId="0" xfId="0" applyAlignment="true">
      <alignment vertical="center" wrapText="true"/>
    </xf>
    <xf numFmtId="0" fontId="0" fillId="0" borderId="7" xfId="0" applyBorder="true">
      <alignment vertical="center"/>
    </xf>
    <xf numFmtId="0" fontId="32" fillId="0" borderId="6" xfId="0" applyFont="true" applyBorder="true">
      <alignment vertical="center"/>
    </xf>
    <xf numFmtId="0" fontId="32" fillId="0" borderId="36" xfId="0" applyFont="true" applyBorder="true">
      <alignment vertical="center"/>
    </xf>
    <xf numFmtId="0" fontId="35" fillId="0" borderId="0" xfId="0" applyFont="true" applyAlignment="true">
      <alignment vertical="center" wrapText="true"/>
    </xf>
    <xf numFmtId="0" fontId="0" fillId="0" borderId="36" xfId="0" applyBorder="true">
      <alignment vertical="center"/>
    </xf>
    <xf numFmtId="0" fontId="51" fillId="0" borderId="36" xfId="0" applyFont="true" applyBorder="true" applyAlignment="true">
      <alignment vertical="center" wrapText="true"/>
    </xf>
    <xf numFmtId="0" fontId="51" fillId="0" borderId="36" xfId="0" applyFont="true" applyBorder="true">
      <alignment vertical="center"/>
    </xf>
    <xf numFmtId="0" fontId="32" fillId="0" borderId="5" xfId="0" applyFont="true" applyBorder="true" applyAlignment="true">
      <alignment horizontal="centerContinuous" vertical="center"/>
    </xf>
    <xf numFmtId="0" fontId="32" fillId="0" borderId="5" xfId="0" applyFont="true" applyBorder="true">
      <alignment vertical="center"/>
    </xf>
    <xf numFmtId="0" fontId="0" fillId="0" borderId="5" xfId="0" applyBorder="true">
      <alignment vertical="center"/>
    </xf>
    <xf numFmtId="0" fontId="42" fillId="0" borderId="48" xfId="0" applyFont="true" applyBorder="true" applyAlignment="true">
      <alignment vertical="center" wrapText="true"/>
    </xf>
    <xf numFmtId="0" fontId="52" fillId="0" borderId="0" xfId="0" applyFont="true" applyAlignment="true">
      <alignment horizontal="center" vertical="center" wrapText="true"/>
    </xf>
    <xf numFmtId="0" fontId="53" fillId="0" borderId="0" xfId="0" applyFont="true" applyAlignment="true">
      <alignment horizontal="center" vertical="center" wrapText="true"/>
    </xf>
    <xf numFmtId="0" fontId="54" fillId="0" borderId="0" xfId="0" applyFont="true" applyAlignment="true">
      <alignment horizontal="center" vertical="center" wrapText="true"/>
    </xf>
    <xf numFmtId="0" fontId="53" fillId="0" borderId="0" xfId="0" applyFont="true" applyAlignment="true">
      <alignment horizontal="left" vertical="center" wrapText="true"/>
    </xf>
    <xf numFmtId="49" fontId="53" fillId="0" borderId="0" xfId="0" applyNumberFormat="true" applyFont="true" applyAlignment="true">
      <alignment horizontal="center" vertical="center" wrapText="true"/>
    </xf>
    <xf numFmtId="0" fontId="52" fillId="0" borderId="0" xfId="0" applyFont="true" applyFill="true" applyAlignment="true">
      <alignment horizontal="center" vertical="center"/>
    </xf>
    <xf numFmtId="0" fontId="54" fillId="0" borderId="0" xfId="0" applyFont="true" applyFill="true" applyAlignment="true">
      <alignment horizontal="center" vertical="center" wrapText="true"/>
    </xf>
    <xf numFmtId="0" fontId="53" fillId="0" borderId="0" xfId="0" applyFont="true" applyFill="true" applyAlignment="true">
      <alignment horizontal="left" vertical="center" wrapText="true"/>
    </xf>
    <xf numFmtId="0" fontId="55" fillId="0" borderId="0" xfId="0" applyFont="true" applyFill="true" applyAlignment="true">
      <alignment horizontal="center" vertical="center" wrapText="true"/>
    </xf>
    <xf numFmtId="0" fontId="55" fillId="0" borderId="0" xfId="0" applyFont="true" applyFill="true" applyAlignment="true">
      <alignment horizontal="left" vertical="center" wrapText="true"/>
    </xf>
    <xf numFmtId="0" fontId="54" fillId="0" borderId="2" xfId="0" applyFont="true" applyFill="true" applyBorder="true" applyAlignment="true">
      <alignment horizontal="center" vertical="center" wrapText="true"/>
    </xf>
    <xf numFmtId="0" fontId="53" fillId="0" borderId="2" xfId="0" applyFont="true" applyFill="true" applyBorder="true" applyAlignment="true">
      <alignment horizontal="center" vertical="center" wrapText="true"/>
    </xf>
    <xf numFmtId="0" fontId="56" fillId="0" borderId="2" xfId="0" applyFont="true" applyFill="true" applyBorder="true" applyAlignment="true">
      <alignment horizontal="center" vertical="center" wrapText="true"/>
    </xf>
    <xf numFmtId="0" fontId="57" fillId="0" borderId="2" xfId="0" applyFont="true" applyFill="true" applyBorder="true" applyAlignment="true">
      <alignment horizontal="center" vertical="center" wrapText="true"/>
    </xf>
    <xf numFmtId="0" fontId="56" fillId="0" borderId="2" xfId="0" applyFont="true" applyFill="true" applyBorder="true" applyAlignment="true">
      <alignment horizontal="left" vertical="center" wrapText="true"/>
    </xf>
    <xf numFmtId="0" fontId="53" fillId="0" borderId="2" xfId="1" applyFont="true" applyFill="true" applyBorder="true" applyAlignment="true" applyProtection="true">
      <alignment horizontal="center" vertical="center" wrapText="true"/>
    </xf>
    <xf numFmtId="0" fontId="56" fillId="0" borderId="2" xfId="1" applyFont="true" applyFill="true" applyBorder="true" applyAlignment="true" applyProtection="true">
      <alignment horizontal="center" vertical="center"/>
    </xf>
    <xf numFmtId="0" fontId="57" fillId="0" borderId="2" xfId="1" applyFont="true" applyFill="true" applyBorder="true" applyAlignment="true" applyProtection="true">
      <alignment horizontal="center" vertical="center"/>
    </xf>
    <xf numFmtId="0" fontId="53" fillId="0" borderId="2" xfId="1" applyFont="true" applyFill="true" applyBorder="true" applyAlignment="true" applyProtection="true">
      <alignment horizontal="center" vertical="center"/>
    </xf>
    <xf numFmtId="0" fontId="57" fillId="0" borderId="2" xfId="4" applyFont="true" applyFill="true" applyBorder="true" applyAlignment="true" applyProtection="true">
      <alignment horizontal="center" vertical="center" wrapText="true"/>
    </xf>
    <xf numFmtId="0" fontId="53" fillId="0" borderId="0" xfId="0" applyFont="true" applyFill="true" applyAlignment="true">
      <alignment horizontal="center" vertical="center" wrapText="true"/>
    </xf>
    <xf numFmtId="0" fontId="56" fillId="0" borderId="2" xfId="0" applyFont="true" applyFill="true" applyBorder="true" applyAlignment="true">
      <alignment horizontal="center" vertical="center" wrapText="true"/>
    </xf>
    <xf numFmtId="0" fontId="57" fillId="0" borderId="2" xfId="0" applyFont="true" applyFill="true" applyBorder="true" applyAlignment="true">
      <alignment horizontal="center" vertical="center" wrapText="true"/>
    </xf>
    <xf numFmtId="0" fontId="56" fillId="0" borderId="1" xfId="0" applyFont="true" applyFill="true" applyBorder="true" applyAlignment="true">
      <alignment horizontal="center" vertical="center" wrapText="true"/>
    </xf>
    <xf numFmtId="0" fontId="56" fillId="0" borderId="4" xfId="0" applyFont="true" applyFill="true" applyBorder="true" applyAlignment="true">
      <alignment horizontal="center" vertical="center" wrapText="true"/>
    </xf>
    <xf numFmtId="0" fontId="58" fillId="0" borderId="2" xfId="0" applyFont="true" applyFill="true" applyBorder="true" applyAlignment="true">
      <alignment horizontal="center" vertical="center" wrapText="true"/>
    </xf>
    <xf numFmtId="0" fontId="59" fillId="0" borderId="2" xfId="0" applyFont="true" applyFill="true" applyBorder="true" applyAlignment="true">
      <alignment horizontal="center" vertical="center" wrapText="true"/>
    </xf>
    <xf numFmtId="0" fontId="60" fillId="0" borderId="2" xfId="0" applyFont="true" applyFill="true" applyBorder="true" applyAlignment="true">
      <alignment horizontal="center" vertical="center" wrapText="true"/>
    </xf>
    <xf numFmtId="0" fontId="61" fillId="0" borderId="2" xfId="0" applyFont="true" applyFill="true" applyBorder="true" applyAlignment="true">
      <alignment horizontal="center" vertical="center" wrapText="true"/>
    </xf>
    <xf numFmtId="49" fontId="53" fillId="0" borderId="0" xfId="0" applyNumberFormat="true" applyFont="true" applyFill="true" applyAlignment="true">
      <alignment horizontal="center" vertical="center" wrapText="true"/>
    </xf>
    <xf numFmtId="49" fontId="62" fillId="0" borderId="0" xfId="0" applyNumberFormat="true" applyFont="true" applyFill="true" applyAlignment="true">
      <alignment horizontal="center" vertical="center" wrapText="true"/>
    </xf>
    <xf numFmtId="0" fontId="63" fillId="0" borderId="0" xfId="0" applyFont="true" applyFill="true" applyAlignment="true">
      <alignment horizontal="center" vertical="center" wrapText="true"/>
    </xf>
    <xf numFmtId="49" fontId="54" fillId="0" borderId="2" xfId="0" applyNumberFormat="true" applyFont="true" applyFill="true" applyBorder="true" applyAlignment="true">
      <alignment horizontal="center" vertical="center" wrapText="true"/>
    </xf>
    <xf numFmtId="49" fontId="2" fillId="0" borderId="0" xfId="0" applyNumberFormat="true" applyFont="true" applyFill="true" applyAlignment="true">
      <alignment horizontal="center" vertical="center" wrapText="true"/>
    </xf>
    <xf numFmtId="0" fontId="56" fillId="0" borderId="2" xfId="1" applyFont="true" applyFill="true" applyBorder="true" applyAlignment="true" applyProtection="true">
      <alignment horizontal="center" vertical="center" wrapText="true"/>
    </xf>
    <xf numFmtId="0" fontId="0" fillId="0" borderId="0" xfId="0" applyFont="true">
      <alignment vertical="center"/>
    </xf>
    <xf numFmtId="0" fontId="35" fillId="0" borderId="0" xfId="0" applyFont="true">
      <alignment vertical="center"/>
    </xf>
    <xf numFmtId="0" fontId="0" fillId="0" borderId="41" xfId="0" applyBorder="true">
      <alignment vertical="center"/>
    </xf>
    <xf numFmtId="0" fontId="13" fillId="0" borderId="0" xfId="0" applyFont="true" applyAlignment="true">
      <alignment horizontal="centerContinuous" vertical="center"/>
    </xf>
    <xf numFmtId="0" fontId="0" fillId="0" borderId="8" xfId="0" applyBorder="true">
      <alignment vertical="center"/>
    </xf>
    <xf numFmtId="0" fontId="0" fillId="0" borderId="4" xfId="0" applyBorder="true" applyAlignment="true">
      <alignment horizontal="center" vertical="center" wrapText="true"/>
    </xf>
    <xf numFmtId="0" fontId="0" fillId="0" borderId="20" xfId="0" applyBorder="true">
      <alignment vertical="center"/>
    </xf>
    <xf numFmtId="0" fontId="64" fillId="0" borderId="2" xfId="0" applyFont="true" applyBorder="true" applyAlignment="true">
      <alignment horizontal="center" vertical="center"/>
    </xf>
    <xf numFmtId="0" fontId="65" fillId="0" borderId="2" xfId="0" applyFont="true" applyBorder="true" applyAlignment="true">
      <alignment horizontal="center" vertical="center"/>
    </xf>
    <xf numFmtId="0" fontId="66" fillId="0" borderId="2" xfId="0" applyFont="true" applyBorder="true" applyAlignment="true">
      <alignment horizontal="center" vertical="center"/>
    </xf>
    <xf numFmtId="0" fontId="64" fillId="0" borderId="20" xfId="0" applyFont="true" applyBorder="true">
      <alignment vertical="center"/>
    </xf>
    <xf numFmtId="0" fontId="64" fillId="0" borderId="7" xfId="0" applyFont="true" applyBorder="true">
      <alignment vertical="center"/>
    </xf>
    <xf numFmtId="0" fontId="64" fillId="0" borderId="1" xfId="0" applyFont="true" applyBorder="true" applyAlignment="true">
      <alignment horizontal="center" vertical="center"/>
    </xf>
    <xf numFmtId="0" fontId="65" fillId="0" borderId="20" xfId="0" applyFont="true" applyBorder="true">
      <alignment vertical="center"/>
    </xf>
    <xf numFmtId="0" fontId="65" fillId="0" borderId="7" xfId="0" applyFont="true" applyBorder="true">
      <alignment vertical="center"/>
    </xf>
    <xf numFmtId="0" fontId="65" fillId="0" borderId="1" xfId="0" applyFont="true" applyBorder="true" applyAlignment="true">
      <alignment horizontal="center" vertical="center"/>
    </xf>
    <xf numFmtId="0" fontId="66" fillId="0" borderId="20" xfId="0" applyFont="true" applyBorder="true">
      <alignment vertical="center"/>
    </xf>
    <xf numFmtId="0" fontId="0" fillId="0" borderId="6" xfId="0" applyBorder="true" applyAlignment="true">
      <alignment horizontal="center" vertical="center" wrapText="true"/>
    </xf>
    <xf numFmtId="0" fontId="0" fillId="0" borderId="5" xfId="0" applyBorder="true" applyAlignment="true">
      <alignment horizontal="center" vertical="center"/>
    </xf>
    <xf numFmtId="0" fontId="64" fillId="0" borderId="36" xfId="0" applyFont="true" applyBorder="true" applyAlignment="true">
      <alignment horizontal="center" vertical="center"/>
    </xf>
    <xf numFmtId="0" fontId="65" fillId="0" borderId="36" xfId="0" applyFont="true" applyBorder="true" applyAlignment="true">
      <alignment horizontal="center" vertical="center"/>
    </xf>
    <xf numFmtId="0" fontId="64" fillId="0" borderId="5" xfId="0" applyFont="true" applyBorder="true" applyAlignment="true">
      <alignment horizontal="center" vertical="center"/>
    </xf>
    <xf numFmtId="0" fontId="64" fillId="0" borderId="2" xfId="0" applyFont="true" applyBorder="true">
      <alignment vertical="center"/>
    </xf>
    <xf numFmtId="0" fontId="65" fillId="0" borderId="5" xfId="0" applyFont="true" applyBorder="true" applyAlignment="true">
      <alignment horizontal="center" vertical="center"/>
    </xf>
    <xf numFmtId="0" fontId="66" fillId="0" borderId="36" xfId="0" applyFont="true" applyBorder="true" applyAlignment="true">
      <alignment horizontal="center" vertical="center"/>
    </xf>
    <xf numFmtId="0" fontId="62" fillId="0" borderId="0" xfId="0" applyFont="true" applyAlignment="true">
      <alignment horizontal="center" vertical="center"/>
    </xf>
    <xf numFmtId="0" fontId="52" fillId="0" borderId="0" xfId="0" applyFont="true" applyAlignment="true">
      <alignment horizontal="center" vertical="center"/>
    </xf>
    <xf numFmtId="0" fontId="67" fillId="0" borderId="0" xfId="0" applyFont="true">
      <alignment vertical="center"/>
    </xf>
    <xf numFmtId="0" fontId="55" fillId="0" borderId="0" xfId="0" applyFont="true" applyAlignment="true">
      <alignment horizontal="center" vertical="center"/>
    </xf>
    <xf numFmtId="0" fontId="68" fillId="0" borderId="2" xfId="0" applyFont="true" applyBorder="true" applyAlignment="true">
      <alignment horizontal="center" vertical="center"/>
    </xf>
    <xf numFmtId="0" fontId="68" fillId="0" borderId="2" xfId="0" applyFont="true" applyBorder="true" applyAlignment="true">
      <alignment horizontal="center" vertical="center" wrapText="true"/>
    </xf>
    <xf numFmtId="0" fontId="68" fillId="0" borderId="2" xfId="0" applyFont="true" applyBorder="true">
      <alignment vertical="center"/>
    </xf>
    <xf numFmtId="0" fontId="0" fillId="0" borderId="3" xfId="0" applyBorder="true" applyAlignment="true">
      <alignment horizontal="center" vertical="center"/>
    </xf>
    <xf numFmtId="178" fontId="0" fillId="0" borderId="2" xfId="0" applyNumberFormat="true" applyBorder="true" applyAlignment="true">
      <alignment horizontal="center" vertical="center"/>
    </xf>
    <xf numFmtId="49" fontId="0" fillId="0" borderId="2" xfId="0" applyNumberFormat="true" applyBorder="true" applyAlignment="true">
      <alignment horizontal="center" vertical="center"/>
    </xf>
    <xf numFmtId="0" fontId="0" fillId="0" borderId="2" xfId="30" applyFont="true" applyBorder="true" applyAlignment="true" applyProtection="true">
      <alignment horizontal="center" vertical="center" wrapText="true"/>
    </xf>
    <xf numFmtId="0" fontId="3" fillId="0" borderId="2" xfId="0" applyFont="true" applyBorder="true" applyAlignment="true">
      <alignment horizontal="center" vertical="center"/>
    </xf>
    <xf numFmtId="0" fontId="69" fillId="0" borderId="2" xfId="0" applyFont="true" applyBorder="true" applyAlignment="true">
      <alignment horizontal="center" vertical="center" wrapText="true"/>
    </xf>
    <xf numFmtId="0" fontId="52" fillId="0" borderId="0" xfId="0" applyFont="true" applyAlignment="true">
      <alignment horizontal="left" vertical="center" wrapText="true"/>
    </xf>
    <xf numFmtId="0" fontId="52" fillId="0" borderId="0" xfId="0" applyFont="true" applyAlignment="true">
      <alignment horizontal="left" vertical="center"/>
    </xf>
    <xf numFmtId="178" fontId="0" fillId="0" borderId="2" xfId="0" applyNumberFormat="true" applyBorder="true" applyAlignment="true">
      <alignment horizontal="center" vertical="center" wrapText="true"/>
    </xf>
    <xf numFmtId="0" fontId="52" fillId="0" borderId="0" xfId="0" applyFont="true" applyAlignment="true">
      <alignment horizontal="right" vertical="center"/>
    </xf>
    <xf numFmtId="0" fontId="22" fillId="0" borderId="40" xfId="17" applyNumberFormat="true" applyFont="true" applyBorder="true" applyAlignment="true" applyProtection="true" quotePrefix="true">
      <alignment horizontal="center" vertical="center"/>
    </xf>
    <xf numFmtId="0" fontId="22" fillId="0" borderId="40" xfId="0" applyFont="true" applyBorder="true" applyAlignment="true" quotePrefix="true">
      <alignment horizontal="center" vertical="center"/>
    </xf>
  </cellXfs>
  <cellStyles count="58">
    <cellStyle name="常规" xfId="0" builtinId="0"/>
    <cellStyle name="常规 4" xfId="1"/>
    <cellStyle name="常规 3 2 3" xfId="2"/>
    <cellStyle name="常规 3 2" xfId="3"/>
    <cellStyle name="常规 2" xfId="4"/>
    <cellStyle name="60% - 强调文字颜色 6" xfId="5" builtinId="52"/>
    <cellStyle name="20% - 强调文字颜色 6" xfId="6" builtinId="50"/>
    <cellStyle name="常规 4 3" xfId="7"/>
    <cellStyle name="输出" xfId="8" builtinId="21"/>
    <cellStyle name="检查单元格" xfId="9" builtinId="23"/>
    <cellStyle name="差" xfId="10" builtinId="27"/>
    <cellStyle name="标题 1" xfId="11" builtinId="16"/>
    <cellStyle name="解释性文本" xfId="12" builtinId="53"/>
    <cellStyle name="标题 2" xfId="13" builtinId="17"/>
    <cellStyle name="40% - 强调文字颜色 5" xfId="14" builtinId="47"/>
    <cellStyle name="千位分隔[0]" xfId="15" builtinId="6"/>
    <cellStyle name="40% - 强调文字颜色 6" xfId="16" builtinId="51"/>
    <cellStyle name="超链接" xfId="17" builtinId="8"/>
    <cellStyle name="强调文字颜色 5" xfId="18" builtinId="45"/>
    <cellStyle name="标题 3" xfId="19" builtinId="18"/>
    <cellStyle name="汇总" xfId="20" builtinId="25"/>
    <cellStyle name="20% - 强调文字颜色 1" xfId="21" builtinId="30"/>
    <cellStyle name="常规 7" xfId="22"/>
    <cellStyle name="40% - 强调文字颜色 1" xfId="23" builtinId="31"/>
    <cellStyle name="强调文字颜色 6" xfId="24" builtinId="49"/>
    <cellStyle name="千位分隔" xfId="25" builtinId="3"/>
    <cellStyle name="标题" xfId="26" builtinId="15"/>
    <cellStyle name="已访问的超链接" xfId="27" builtinId="9"/>
    <cellStyle name="常规 2 2" xfId="28"/>
    <cellStyle name="40% - 强调文字颜色 4" xfId="29" builtinId="43"/>
    <cellStyle name="常规 3" xfId="30"/>
    <cellStyle name="链接单元格" xfId="31" builtinId="24"/>
    <cellStyle name="标题 4" xfId="32" builtinId="19"/>
    <cellStyle name="20% - 强调文字颜色 2" xfId="33" builtinId="34"/>
    <cellStyle name="货币[0]" xfId="34" builtinId="7"/>
    <cellStyle name="警告文本" xfId="35" builtinId="11"/>
    <cellStyle name="常规 8" xfId="36"/>
    <cellStyle name="40% - 强调文字颜色 2" xfId="37" builtinId="35"/>
    <cellStyle name="注释" xfId="38" builtinId="10"/>
    <cellStyle name="60% - 强调文字颜色 3" xfId="39" builtinId="40"/>
    <cellStyle name="好" xfId="40" builtinId="26"/>
    <cellStyle name="20% - 强调文字颜色 5" xfId="41" builtinId="46"/>
    <cellStyle name="适中" xfId="42" builtinId="28"/>
    <cellStyle name="计算" xfId="43" builtinId="22"/>
    <cellStyle name="强调文字颜色 1" xfId="44" builtinId="29"/>
    <cellStyle name="60% - 强调文字颜色 4" xfId="45" builtinId="44"/>
    <cellStyle name="60% - 强调文字颜色 1" xfId="46" builtinId="32"/>
    <cellStyle name="强调文字颜色 2" xfId="47" builtinId="33"/>
    <cellStyle name="60% - 强调文字颜色 5" xfId="48" builtinId="48"/>
    <cellStyle name="百分比" xfId="49" builtinId="5"/>
    <cellStyle name="60% - 强调文字颜色 2" xfId="50" builtinId="36"/>
    <cellStyle name="货币" xfId="51" builtinId="4"/>
    <cellStyle name="强调文字颜色 3" xfId="52" builtinId="37"/>
    <cellStyle name="20% - 强调文字颜色 3" xfId="53" builtinId="38"/>
    <cellStyle name="输入" xfId="54" builtinId="20"/>
    <cellStyle name="40% - 强调文字颜色 3" xfId="55" builtinId="39"/>
    <cellStyle name="强调文字颜色 4" xfId="56" builtinId="41"/>
    <cellStyle name="20% - 强调文字颜色 4" xfId="57" builtinId="42"/>
  </cellStyles>
  <dxfs count="23">
    <dxf>
      <font>
        <name val="宋体"/>
        <scheme val="minor"/>
        <charset val="134"/>
        <family val="0"/>
        <b val="0"/>
        <i val="0"/>
        <strike val="0"/>
        <u val="none"/>
        <sz val="11"/>
        <color rgb="FF00B050"/>
      </font>
      <border>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style="thin">
          <color auto="true"/>
        </right>
        <top style="thin">
          <color auto="true"/>
        </top>
        <bottom style="thin">
          <color auto="true"/>
        </bottom>
        <diagonal/>
      </border>
    </dxf>
    <dxf>
      <font>
        <name val="宋体"/>
        <scheme val="minor"/>
        <charset val="134"/>
        <family val="0"/>
        <b val="0"/>
        <i val="0"/>
        <strike val="0"/>
        <u val="none"/>
        <sz val="11"/>
        <color rgb="FF00B050"/>
      </font>
      <alignment horizontal="center" vertical="center"/>
      <border>
        <left style="thin">
          <color auto="true"/>
        </left>
        <right/>
        <top style="thin">
          <color auto="true"/>
        </top>
        <bottom style="thin">
          <color auto="true"/>
        </bottom>
        <diagonal/>
      </border>
    </dxf>
    <dxf>
      <font>
        <color rgb="FF9C0006"/>
      </font>
      <fill>
        <patternFill patternType="solid">
          <bgColor rgb="FFFFC7CE"/>
        </patternFill>
      </fill>
    </dxf>
    <dxf>
      <border>
        <left style="thin">
          <color auto="true"/>
        </left>
        <right style="thin">
          <color auto="true"/>
        </right>
        <top style="thin">
          <color auto="true"/>
        </top>
        <bottom/>
        <diagonal/>
      </border>
    </dxf>
    <dxf>
      <border>
        <left style="thin">
          <color auto="true"/>
        </left>
        <right style="thin">
          <color auto="true"/>
        </right>
        <top style="thin">
          <color auto="true"/>
        </top>
        <bottom/>
        <diagonal/>
      </border>
    </dxf>
    <dxf>
      <border>
        <left style="thin">
          <color auto="true"/>
        </left>
        <right style="thin">
          <color auto="true"/>
        </right>
        <top style="thin">
          <color auto="true"/>
        </top>
        <bottom/>
        <diagonal/>
      </border>
    </dxf>
    <dxf>
      <border>
        <left style="thin">
          <color auto="true"/>
        </left>
        <right style="thin">
          <color auto="true"/>
        </right>
        <top style="thin">
          <color auto="true"/>
        </top>
        <bottom/>
        <diagonal/>
      </border>
    </dxf>
    <dxf>
      <fill>
        <patternFill patternType="solid">
          <bgColor theme="0"/>
        </patternFill>
      </fill>
      <border>
        <left style="thin">
          <color auto="true"/>
        </left>
        <right style="thin">
          <color auto="true"/>
        </right>
        <top style="thin">
          <color auto="true"/>
        </top>
        <bottom/>
        <diagonal/>
      </border>
    </dxf>
    <dxf>
      <fill>
        <patternFill patternType="solid">
          <bgColor theme="0"/>
        </patternFill>
      </fill>
      <border>
        <left style="thin">
          <color auto="true"/>
        </left>
        <right style="thin">
          <color auto="true"/>
        </right>
        <top style="thin">
          <color auto="true"/>
        </top>
        <bottom/>
        <diagonal/>
      </border>
    </dxf>
    <dxf>
      <fill>
        <patternFill patternType="solid">
          <bgColor theme="0"/>
        </patternFill>
      </fill>
      <border>
        <left style="thin">
          <color auto="true"/>
        </left>
        <right style="thin">
          <color auto="true"/>
        </right>
        <top style="thin">
          <color auto="true"/>
        </top>
        <bottom/>
        <diagonal/>
      </border>
    </dxf>
    <dxf>
      <border>
        <left style="thin">
          <color auto="true"/>
        </left>
        <right style="thin">
          <color auto="true"/>
        </right>
        <top style="thin">
          <color auto="true"/>
        </top>
        <bottom/>
        <diagonal/>
      </border>
    </dxf>
    <dxf>
      <font>
        <b val="0"/>
        <i val="0"/>
        <color indexed="20"/>
      </font>
      <fill>
        <patternFill patternType="solid">
          <bgColor indexed="45"/>
        </patternFill>
      </fill>
    </dxf>
  </dxfs>
  <tableStyles count="0" defaultTableStyle="TableStyleMedium2" defaultPivotStyle="PivotStyleLight16"/>
  <colors>
    <mruColors>
      <color rgb="000000FF"/>
      <color rgb="00FFFF00"/>
      <color rgb="0000B0F0"/>
      <color rgb="00C00000"/>
      <color rgb="0000B050"/>
      <color rgb="00C0C0C0"/>
      <color rgb="000070C0"/>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4" name="表2_5" displayName="表2_5" ref="B3:N47" totalsRowShown="0">
  <tableColumns count="13">
    <tableColumn id="1" name="行标签" dataDxfId="0"/>
    <tableColumn id="2" name="大榆树" dataDxfId="1"/>
    <tableColumn id="3" name="二龙山" dataDxfId="2"/>
    <tableColumn id="4" name="富锦" dataDxfId="3"/>
    <tableColumn id="5" name="宏胜" dataDxfId="4"/>
    <tableColumn id="6" name="锦山" dataDxfId="5"/>
    <tableColumn id="7" name="上街基" dataDxfId="6"/>
    <tableColumn id="8" name="头林" dataDxfId="7"/>
    <tableColumn id="9" name="向阳川" dataDxfId="8"/>
    <tableColumn id="10" name="兴隆岗" dataDxfId="9"/>
    <tableColumn id="11" name="砚山" dataDxfId="10"/>
    <tableColumn id="12" name="长安" dataDxfId="11"/>
    <tableColumn id="13" name="河段计" dataDxfId="12"/>
  </tableColumns>
  <tableStyleInfo name="TableStyleMedium23" showFirstColumn="0" showLastColumn="0" showRowStripes="1" showColumnStripes="0"/>
</table>
</file>

<file path=xl/tables/table2.xml><?xml version="1.0" encoding="utf-8"?>
<table xmlns="http://schemas.openxmlformats.org/spreadsheetml/2006/main" id="1" name="表1" displayName="表1" ref="B2:H19" totalsRowCount="1">
  <autoFilter ref="B2:H18">
    <filterColumn colId="4">
      <filters>
        <filter val="松花江排口（10）_x000a_富珍强排站堤坝涵闸入河排口_x000a_东方热电有限公司堆砌入河排口_x000a_锦稻公司管道入河排口_x000a_万有排水闸涵闸入河排口_x000a_幸福泵站隧洞入河排口_x000a_富锦污水处理厂排污口_x000a"/>
        <filter val="二龙山镇污水处理厂排污口_x000a_七桥排干入河口_x000a_锦东一干、横头山排干"/>
        <filter val="宏胜镇创业村东南农田退水口_x000a_宏胜镇创业村东南农田退水口_x000a_创业排干、红旗排干西口_x000a_红旗排干、双胜排干"/>
        <filter val="外七星河老道_x000a_黑渔泡湿地疏通沟_x000a_东泄总干、万福排干、兴隆总干"/>
        <filter val="第十排干入河口_x000a_第八排干入河口_x000a_第七排干入河口"/>
        <filter val="七排干入七星河排污口"/>
      </filters>
    </filterColumn>
  </autoFilter>
  <tableColumns count="7">
    <tableColumn id="1" name="河湖长" totalsRowLabel="河长16"/>
    <tableColumn id="2" name="河湖" totalsRowLabel="河段18"/>
    <tableColumn id="3" name="小微水体"/>
    <tableColumn id="4" name="水体数" totalsRowFunction="custom">
      <totalsRowFormula>SUM(E3:E18)</totalsRowFormula>
    </tableColumn>
    <tableColumn id="5" name="排污口"/>
    <tableColumn id="6" name="排口数" totalsRowFunction="custom">
      <totalsRowFormula>SUM(G3:G18)</totalsRowFormula>
    </tableColumn>
    <tableColumn id="7" name="列1"/>
  </tableColumns>
  <tableStyleInfo name="TableStyleMedium2" showFirstColumn="0" showLastColumn="0" showRowStripes="1" showColumnStripes="0"/>
</table>
</file>

<file path=xl/tables/table3.xml><?xml version="1.0" encoding="utf-8"?>
<table xmlns="http://schemas.openxmlformats.org/spreadsheetml/2006/main" id="3" name="表3" displayName="表3" ref="B2:O90" totalsRowShown="0">
  <autoFilter ref="B2:O90">
    <filterColumn colId="1">
      <customFilters>
        <customFilter operator="equal" val="大榆树镇"/>
      </customFilters>
    </filterColumn>
  </autoFilter>
  <tableColumns count="14">
    <tableColumn id="1" name="序号"/>
    <tableColumn id="2" name="政区"/>
    <tableColumn id="3" name="河湖"/>
    <tableColumn id="4" name="河段量"/>
    <tableColumn id="5" name="水体"/>
    <tableColumn id="6" name="数量"/>
    <tableColumn id="7" name="排污口"/>
    <tableColumn id="8" name="数量2"/>
    <tableColumn id="9" name="列3"/>
    <tableColumn id="10" name="职务"/>
    <tableColumn id="11" name="手机号"/>
    <tableColumn id="12" name="列4"/>
    <tableColumn id="13" name="列5"/>
    <tableColumn id="14" name="列6"/>
  </tableColumns>
  <tableStyleInfo name="TableStyleMedium2" showFirstColumn="0" showLastColumn="0" showRowStripes="1" showColumnStripes="0"/>
</table>
</file>

<file path=xl/tables/table4.xml><?xml version="1.0" encoding="utf-8"?>
<table xmlns="http://schemas.openxmlformats.org/spreadsheetml/2006/main" id="2" name="表2" displayName="表2" ref="B2:N276" totalsRowShown="0">
  <autoFilter ref="B2:N276"/>
  <tableColumns count="13">
    <tableColumn id="1" name="序号" dataDxfId="14"/>
    <tableColumn id="2" name="政区" dataDxfId="15"/>
    <tableColumn id="3" name="流经村屯" dataDxfId="16"/>
    <tableColumn id="4" name="行政村&#10;数" dataDxfId="17"/>
    <tableColumn id="5" name="河湖" dataDxfId="18"/>
    <tableColumn id="6" name="小微水体"/>
    <tableColumn id="7" name="列1" dataDxfId="19"/>
    <tableColumn id="8" name="排污口" dataDxfId="20"/>
    <tableColumn id="9" name="列2" dataDxfId="21"/>
    <tableColumn id="10" name="河湖长信息"/>
    <tableColumn id="11" name="列3"/>
    <tableColumn id="12" name="列4"/>
    <tableColumn id="13" name="列5"/>
  </tableColumns>
  <tableStyleInfo name="TableStyleMedium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9"/>
  <sheetViews>
    <sheetView zoomScale="70" zoomScaleNormal="70" workbookViewId="0">
      <pane ySplit="3" topLeftCell="A4" activePane="bottomLeft" state="frozen"/>
      <selection/>
      <selection pane="bottomLeft" activeCell="D140" sqref="D140:D142"/>
    </sheetView>
  </sheetViews>
  <sheetFormatPr defaultColWidth="9" defaultRowHeight="13.5"/>
  <cols>
    <col min="1" max="1" width="4.875" style="366" customWidth="true"/>
    <col min="2" max="4" width="10.625" style="366" customWidth="true"/>
    <col min="5" max="5" width="10.625" style="305" customWidth="true"/>
    <col min="6" max="6" width="14.75" style="366" customWidth="true"/>
    <col min="7" max="7" width="10.625" style="366" customWidth="true"/>
    <col min="8" max="8" width="14.75" style="366" customWidth="true"/>
    <col min="9" max="9" width="10.625" style="366" customWidth="true"/>
    <col min="10" max="10" width="15.875" style="366" customWidth="true"/>
    <col min="11" max="11" width="17.375" style="366" customWidth="true"/>
    <col min="12" max="12" width="14.625" style="366" customWidth="true"/>
    <col min="13" max="13" width="12.25" style="366" customWidth="true"/>
    <col min="14" max="14" width="14.75" style="366" customWidth="true"/>
    <col min="15" max="16384" width="9" style="366"/>
  </cols>
  <sheetData>
    <row r="1" ht="35.1" customHeight="true" spans="1:14">
      <c r="A1" s="367" t="s">
        <v>0</v>
      </c>
      <c r="C1" s="368" t="s">
        <v>1</v>
      </c>
      <c r="D1" s="368"/>
      <c r="E1" s="368"/>
      <c r="F1" s="368"/>
      <c r="G1" s="368"/>
      <c r="H1" s="368"/>
      <c r="I1" s="368"/>
      <c r="J1" s="368"/>
      <c r="K1" s="368"/>
      <c r="L1" s="368"/>
      <c r="M1" s="368"/>
      <c r="N1" s="368"/>
    </row>
    <row r="2" s="365" customFormat="true" ht="87" customHeight="true" spans="1:14">
      <c r="A2" s="369" t="s">
        <v>2</v>
      </c>
      <c r="B2" s="370" t="s">
        <v>3</v>
      </c>
      <c r="C2" s="370" t="s">
        <v>4</v>
      </c>
      <c r="D2" s="370" t="s">
        <v>5</v>
      </c>
      <c r="E2" s="370" t="s">
        <v>6</v>
      </c>
      <c r="F2" s="370" t="s">
        <v>7</v>
      </c>
      <c r="G2" s="370" t="s">
        <v>8</v>
      </c>
      <c r="H2" s="370" t="s">
        <v>9</v>
      </c>
      <c r="I2" s="370" t="s">
        <v>10</v>
      </c>
      <c r="J2" s="370" t="s">
        <v>11</v>
      </c>
      <c r="K2" s="370" t="s">
        <v>12</v>
      </c>
      <c r="L2" s="370" t="s">
        <v>13</v>
      </c>
      <c r="M2" s="369" t="s">
        <v>10</v>
      </c>
      <c r="N2" s="369" t="s">
        <v>11</v>
      </c>
    </row>
    <row r="3" ht="32.1" customHeight="true" spans="1:14">
      <c r="A3" s="369" t="s">
        <v>14</v>
      </c>
      <c r="B3" s="369"/>
      <c r="C3" s="369"/>
      <c r="D3" s="369"/>
      <c r="E3" s="369"/>
      <c r="F3" s="369"/>
      <c r="G3" s="369"/>
      <c r="H3" s="369"/>
      <c r="I3" s="369"/>
      <c r="J3" s="369"/>
      <c r="K3" s="369"/>
      <c r="L3" s="369"/>
      <c r="M3" s="369"/>
      <c r="N3" s="369"/>
    </row>
    <row r="4" ht="21" customHeight="true" spans="1:14">
      <c r="A4" s="371" t="s">
        <v>15</v>
      </c>
      <c r="B4" s="369" t="s">
        <v>16</v>
      </c>
      <c r="C4" s="369"/>
      <c r="D4" s="369"/>
      <c r="E4" s="369"/>
      <c r="F4" s="369"/>
      <c r="G4" s="369"/>
      <c r="H4" s="369"/>
      <c r="I4" s="369"/>
      <c r="J4" s="369"/>
      <c r="K4" s="369"/>
      <c r="L4" s="369"/>
      <c r="M4" s="369"/>
      <c r="N4" s="369"/>
    </row>
    <row r="5" ht="21.95" customHeight="true" spans="1:14">
      <c r="A5" s="252">
        <v>1</v>
      </c>
      <c r="B5" s="76" t="s">
        <v>17</v>
      </c>
      <c r="C5" s="76">
        <v>391.7</v>
      </c>
      <c r="D5" s="76">
        <v>98.1</v>
      </c>
      <c r="E5" s="76" t="s">
        <v>18</v>
      </c>
      <c r="F5" s="252" t="s">
        <v>19</v>
      </c>
      <c r="G5" s="252" t="s">
        <v>20</v>
      </c>
      <c r="H5" s="252" t="s">
        <v>21</v>
      </c>
      <c r="I5" s="252" t="s">
        <v>22</v>
      </c>
      <c r="J5" s="252">
        <v>13946475988</v>
      </c>
      <c r="K5" s="252" t="s">
        <v>23</v>
      </c>
      <c r="L5" s="252" t="s">
        <v>24</v>
      </c>
      <c r="M5" s="252" t="s">
        <v>25</v>
      </c>
      <c r="N5" s="252">
        <v>13644681431</v>
      </c>
    </row>
    <row r="6" ht="21.95" customHeight="true" spans="1:14">
      <c r="A6" s="252"/>
      <c r="B6" s="76"/>
      <c r="C6" s="76"/>
      <c r="D6" s="76"/>
      <c r="E6" s="76" t="s">
        <v>18</v>
      </c>
      <c r="F6" s="252"/>
      <c r="G6" s="252"/>
      <c r="H6" s="252"/>
      <c r="I6" s="252"/>
      <c r="J6" s="252"/>
      <c r="K6" s="252" t="s">
        <v>26</v>
      </c>
      <c r="L6" s="252" t="s">
        <v>27</v>
      </c>
      <c r="M6" s="252" t="s">
        <v>25</v>
      </c>
      <c r="N6" s="252">
        <v>13845421501</v>
      </c>
    </row>
    <row r="7" ht="21.95" customHeight="true" spans="1:14">
      <c r="A7" s="252"/>
      <c r="B7" s="76"/>
      <c r="C7" s="76"/>
      <c r="D7" s="76"/>
      <c r="E7" s="76" t="s">
        <v>18</v>
      </c>
      <c r="F7" s="252"/>
      <c r="G7" s="252"/>
      <c r="H7" s="252"/>
      <c r="I7" s="252"/>
      <c r="J7" s="252"/>
      <c r="K7" s="252" t="s">
        <v>28</v>
      </c>
      <c r="L7" s="252" t="s">
        <v>29</v>
      </c>
      <c r="M7" s="252" t="s">
        <v>25</v>
      </c>
      <c r="N7" s="252">
        <v>15046452078</v>
      </c>
    </row>
    <row r="8" ht="21.95" customHeight="true" spans="1:14">
      <c r="A8" s="252"/>
      <c r="B8" s="76"/>
      <c r="C8" s="76"/>
      <c r="D8" s="76"/>
      <c r="E8" s="76" t="s">
        <v>18</v>
      </c>
      <c r="F8" s="252"/>
      <c r="G8" s="252"/>
      <c r="H8" s="252"/>
      <c r="I8" s="252"/>
      <c r="J8" s="252"/>
      <c r="K8" s="252" t="s">
        <v>30</v>
      </c>
      <c r="L8" s="252" t="s">
        <v>31</v>
      </c>
      <c r="M8" s="252" t="s">
        <v>25</v>
      </c>
      <c r="N8" s="252">
        <v>15046451118</v>
      </c>
    </row>
    <row r="9" ht="21.95" customHeight="true" spans="1:14">
      <c r="A9" s="252"/>
      <c r="B9" s="76"/>
      <c r="C9" s="76"/>
      <c r="D9" s="76"/>
      <c r="E9" s="76" t="s">
        <v>18</v>
      </c>
      <c r="F9" s="252"/>
      <c r="G9" s="252"/>
      <c r="H9" s="252"/>
      <c r="I9" s="252"/>
      <c r="J9" s="252"/>
      <c r="K9" s="252" t="s">
        <v>32</v>
      </c>
      <c r="L9" s="252" t="s">
        <v>33</v>
      </c>
      <c r="M9" s="252" t="s">
        <v>25</v>
      </c>
      <c r="N9" s="252">
        <v>15145476500</v>
      </c>
    </row>
    <row r="10" ht="21.95" customHeight="true" spans="1:14">
      <c r="A10" s="252"/>
      <c r="B10" s="76"/>
      <c r="C10" s="76"/>
      <c r="D10" s="76"/>
      <c r="E10" s="76" t="s">
        <v>18</v>
      </c>
      <c r="F10" s="252"/>
      <c r="G10" s="252" t="s">
        <v>34</v>
      </c>
      <c r="H10" s="252" t="s">
        <v>35</v>
      </c>
      <c r="I10" s="252" t="s">
        <v>36</v>
      </c>
      <c r="J10" s="252">
        <v>15946538177</v>
      </c>
      <c r="K10" s="252" t="s">
        <v>37</v>
      </c>
      <c r="L10" s="252" t="s">
        <v>38</v>
      </c>
      <c r="M10" s="252" t="s">
        <v>25</v>
      </c>
      <c r="N10" s="252">
        <v>18745402567</v>
      </c>
    </row>
    <row r="11" ht="21.95" customHeight="true" spans="1:14">
      <c r="A11" s="252"/>
      <c r="B11" s="76"/>
      <c r="C11" s="76"/>
      <c r="D11" s="76"/>
      <c r="E11" s="76" t="s">
        <v>18</v>
      </c>
      <c r="F11" s="252"/>
      <c r="G11" s="252"/>
      <c r="H11" s="252"/>
      <c r="I11" s="252"/>
      <c r="J11" s="252"/>
      <c r="K11" s="252" t="s">
        <v>39</v>
      </c>
      <c r="L11" s="252" t="s">
        <v>40</v>
      </c>
      <c r="M11" s="252" t="s">
        <v>25</v>
      </c>
      <c r="N11" s="252">
        <v>13845428711</v>
      </c>
    </row>
    <row r="12" ht="21.95" customHeight="true" spans="1:14">
      <c r="A12" s="252"/>
      <c r="B12" s="76"/>
      <c r="C12" s="76"/>
      <c r="D12" s="76"/>
      <c r="E12" s="76" t="s">
        <v>18</v>
      </c>
      <c r="F12" s="252"/>
      <c r="G12" s="252"/>
      <c r="H12" s="252"/>
      <c r="I12" s="252"/>
      <c r="J12" s="252"/>
      <c r="K12" s="252" t="s">
        <v>41</v>
      </c>
      <c r="L12" s="252" t="s">
        <v>42</v>
      </c>
      <c r="M12" s="252" t="s">
        <v>25</v>
      </c>
      <c r="N12" s="252">
        <v>15845410567</v>
      </c>
    </row>
    <row r="13" ht="30.95" customHeight="true" spans="1:14">
      <c r="A13" s="252"/>
      <c r="B13" s="76"/>
      <c r="C13" s="76"/>
      <c r="D13" s="76"/>
      <c r="E13" s="76" t="s">
        <v>18</v>
      </c>
      <c r="F13" s="252"/>
      <c r="G13" s="252"/>
      <c r="H13" s="252"/>
      <c r="I13" s="252"/>
      <c r="J13" s="252"/>
      <c r="K13" s="252" t="s">
        <v>43</v>
      </c>
      <c r="L13" s="252" t="s">
        <v>44</v>
      </c>
      <c r="M13" s="252" t="s">
        <v>45</v>
      </c>
      <c r="N13" s="252">
        <v>13836688579</v>
      </c>
    </row>
    <row r="14" ht="21.95" customHeight="true" spans="1:14">
      <c r="A14" s="252"/>
      <c r="B14" s="76"/>
      <c r="C14" s="76"/>
      <c r="D14" s="76"/>
      <c r="E14" s="76" t="s">
        <v>18</v>
      </c>
      <c r="F14" s="252"/>
      <c r="G14" s="252" t="s">
        <v>46</v>
      </c>
      <c r="H14" s="252" t="s">
        <v>47</v>
      </c>
      <c r="I14" s="252" t="s">
        <v>22</v>
      </c>
      <c r="J14" s="252">
        <v>15590911000</v>
      </c>
      <c r="K14" s="252" t="s">
        <v>48</v>
      </c>
      <c r="L14" s="252" t="s">
        <v>49</v>
      </c>
      <c r="M14" s="252" t="s">
        <v>25</v>
      </c>
      <c r="N14" s="252">
        <v>13845428772</v>
      </c>
    </row>
    <row r="15" ht="21.95" customHeight="true" spans="1:14">
      <c r="A15" s="252"/>
      <c r="B15" s="76"/>
      <c r="C15" s="76"/>
      <c r="D15" s="76"/>
      <c r="E15" s="76" t="s">
        <v>18</v>
      </c>
      <c r="F15" s="252"/>
      <c r="G15" s="252"/>
      <c r="H15" s="252"/>
      <c r="I15" s="252"/>
      <c r="J15" s="252"/>
      <c r="K15" s="252" t="s">
        <v>50</v>
      </c>
      <c r="L15" s="252" t="s">
        <v>51</v>
      </c>
      <c r="M15" s="252" t="s">
        <v>25</v>
      </c>
      <c r="N15" s="252">
        <v>15145472549</v>
      </c>
    </row>
    <row r="16" ht="21.95" customHeight="true" spans="1:14">
      <c r="A16" s="252"/>
      <c r="B16" s="76"/>
      <c r="C16" s="76"/>
      <c r="D16" s="76"/>
      <c r="E16" s="76" t="s">
        <v>18</v>
      </c>
      <c r="F16" s="252"/>
      <c r="G16" s="252"/>
      <c r="H16" s="252"/>
      <c r="I16" s="252"/>
      <c r="J16" s="252"/>
      <c r="K16" s="252" t="s">
        <v>52</v>
      </c>
      <c r="L16" s="252" t="s">
        <v>53</v>
      </c>
      <c r="M16" s="252" t="s">
        <v>25</v>
      </c>
      <c r="N16" s="252">
        <v>13351440707</v>
      </c>
    </row>
    <row r="17" ht="21.95" customHeight="true" spans="1:14">
      <c r="A17" s="252"/>
      <c r="B17" s="76"/>
      <c r="C17" s="76"/>
      <c r="D17" s="76"/>
      <c r="E17" s="76" t="s">
        <v>18</v>
      </c>
      <c r="F17" s="252"/>
      <c r="G17" s="252"/>
      <c r="H17" s="252"/>
      <c r="I17" s="252"/>
      <c r="J17" s="252"/>
      <c r="K17" s="252" t="s">
        <v>54</v>
      </c>
      <c r="L17" s="252" t="s">
        <v>55</v>
      </c>
      <c r="M17" s="252" t="s">
        <v>25</v>
      </c>
      <c r="N17" s="252">
        <v>13115342789</v>
      </c>
    </row>
    <row r="18" ht="21.95" customHeight="true" spans="1:14">
      <c r="A18" s="252"/>
      <c r="B18" s="76"/>
      <c r="C18" s="76"/>
      <c r="D18" s="76"/>
      <c r="E18" s="76" t="s">
        <v>18</v>
      </c>
      <c r="F18" s="252"/>
      <c r="G18" s="252"/>
      <c r="H18" s="252"/>
      <c r="I18" s="252"/>
      <c r="J18" s="252"/>
      <c r="K18" s="252" t="s">
        <v>56</v>
      </c>
      <c r="L18" s="252" t="s">
        <v>57</v>
      </c>
      <c r="M18" s="252" t="s">
        <v>25</v>
      </c>
      <c r="N18" s="252">
        <v>13845462176</v>
      </c>
    </row>
    <row r="19" ht="21.95" customHeight="true" spans="1:14">
      <c r="A19" s="252"/>
      <c r="B19" s="76"/>
      <c r="C19" s="76"/>
      <c r="D19" s="76"/>
      <c r="E19" s="76" t="s">
        <v>18</v>
      </c>
      <c r="F19" s="252"/>
      <c r="G19" s="252" t="s">
        <v>58</v>
      </c>
      <c r="H19" s="252" t="s">
        <v>59</v>
      </c>
      <c r="I19" s="252" t="s">
        <v>22</v>
      </c>
      <c r="J19" s="252">
        <v>13045402234</v>
      </c>
      <c r="K19" s="252" t="s">
        <v>60</v>
      </c>
      <c r="L19" s="252" t="s">
        <v>61</v>
      </c>
      <c r="M19" s="252" t="s">
        <v>25</v>
      </c>
      <c r="N19" s="252">
        <v>13845462466</v>
      </c>
    </row>
    <row r="20" ht="21.95" customHeight="true" spans="1:14">
      <c r="A20" s="252"/>
      <c r="B20" s="76"/>
      <c r="C20" s="76"/>
      <c r="D20" s="76"/>
      <c r="E20" s="76" t="s">
        <v>18</v>
      </c>
      <c r="F20" s="252"/>
      <c r="G20" s="252"/>
      <c r="H20" s="252"/>
      <c r="I20" s="252"/>
      <c r="J20" s="252"/>
      <c r="K20" s="252" t="s">
        <v>62</v>
      </c>
      <c r="L20" s="252" t="s">
        <v>63</v>
      </c>
      <c r="M20" s="252" t="s">
        <v>25</v>
      </c>
      <c r="N20" s="252">
        <v>13946476690</v>
      </c>
    </row>
    <row r="21" ht="21.95" customHeight="true" spans="1:14">
      <c r="A21" s="252"/>
      <c r="B21" s="76"/>
      <c r="C21" s="76"/>
      <c r="D21" s="76"/>
      <c r="E21" s="76" t="s">
        <v>18</v>
      </c>
      <c r="F21" s="252"/>
      <c r="G21" s="252"/>
      <c r="H21" s="252"/>
      <c r="I21" s="252"/>
      <c r="J21" s="252"/>
      <c r="K21" s="252" t="s">
        <v>64</v>
      </c>
      <c r="L21" s="252" t="s">
        <v>65</v>
      </c>
      <c r="M21" s="252" t="s">
        <v>25</v>
      </c>
      <c r="N21" s="252">
        <v>13946478158</v>
      </c>
    </row>
    <row r="22" ht="21.95" customHeight="true" spans="1:14">
      <c r="A22" s="252"/>
      <c r="B22" s="76"/>
      <c r="C22" s="76"/>
      <c r="D22" s="76"/>
      <c r="E22" s="76" t="s">
        <v>18</v>
      </c>
      <c r="F22" s="252"/>
      <c r="G22" s="252" t="s">
        <v>66</v>
      </c>
      <c r="H22" s="252" t="s">
        <v>67</v>
      </c>
      <c r="I22" s="252" t="s">
        <v>22</v>
      </c>
      <c r="J22" s="252">
        <v>15245461777</v>
      </c>
      <c r="K22" s="252" t="s">
        <v>68</v>
      </c>
      <c r="L22" s="252" t="s">
        <v>69</v>
      </c>
      <c r="M22" s="252" t="s">
        <v>25</v>
      </c>
      <c r="N22" s="252">
        <v>18246376222</v>
      </c>
    </row>
    <row r="23" ht="21.95" customHeight="true" spans="1:14">
      <c r="A23" s="252"/>
      <c r="B23" s="76"/>
      <c r="C23" s="76"/>
      <c r="D23" s="76"/>
      <c r="E23" s="76" t="s">
        <v>18</v>
      </c>
      <c r="F23" s="252"/>
      <c r="G23" s="252"/>
      <c r="H23" s="252"/>
      <c r="I23" s="252"/>
      <c r="J23" s="252"/>
      <c r="K23" s="252" t="s">
        <v>70</v>
      </c>
      <c r="L23" s="252" t="s">
        <v>71</v>
      </c>
      <c r="M23" s="252" t="s">
        <v>25</v>
      </c>
      <c r="N23" s="252">
        <v>15145476234</v>
      </c>
    </row>
    <row r="24" ht="21.95" customHeight="true" spans="1:14">
      <c r="A24" s="252"/>
      <c r="B24" s="76"/>
      <c r="C24" s="76"/>
      <c r="D24" s="76"/>
      <c r="E24" s="76" t="s">
        <v>18</v>
      </c>
      <c r="F24" s="252"/>
      <c r="G24" s="252"/>
      <c r="H24" s="252"/>
      <c r="I24" s="252"/>
      <c r="J24" s="252"/>
      <c r="K24" s="252" t="s">
        <v>72</v>
      </c>
      <c r="L24" s="252" t="s">
        <v>73</v>
      </c>
      <c r="M24" s="252" t="s">
        <v>25</v>
      </c>
      <c r="N24" s="252">
        <v>15146995666</v>
      </c>
    </row>
    <row r="25" ht="21.95" customHeight="true" spans="1:14">
      <c r="A25" s="252">
        <v>2</v>
      </c>
      <c r="B25" s="76" t="s">
        <v>74</v>
      </c>
      <c r="C25" s="252">
        <v>548</v>
      </c>
      <c r="D25" s="252">
        <v>41.78</v>
      </c>
      <c r="E25" s="76" t="s">
        <v>18</v>
      </c>
      <c r="F25" s="279" t="s">
        <v>75</v>
      </c>
      <c r="G25" s="252" t="s">
        <v>20</v>
      </c>
      <c r="H25" s="252" t="s">
        <v>76</v>
      </c>
      <c r="I25" s="252" t="s">
        <v>77</v>
      </c>
      <c r="J25" s="252">
        <v>15145472567</v>
      </c>
      <c r="K25" s="252" t="s">
        <v>78</v>
      </c>
      <c r="L25" s="252" t="s">
        <v>79</v>
      </c>
      <c r="M25" s="252" t="s">
        <v>25</v>
      </c>
      <c r="N25" s="252">
        <v>13039612603</v>
      </c>
    </row>
    <row r="26" ht="21.95" customHeight="true" spans="1:14">
      <c r="A26" s="252"/>
      <c r="B26" s="76"/>
      <c r="C26" s="252"/>
      <c r="D26" s="252"/>
      <c r="E26" s="76" t="s">
        <v>18</v>
      </c>
      <c r="F26" s="372"/>
      <c r="G26" s="252"/>
      <c r="H26" s="252"/>
      <c r="I26" s="252"/>
      <c r="J26" s="252"/>
      <c r="K26" s="252" t="s">
        <v>32</v>
      </c>
      <c r="L26" s="252" t="s">
        <v>80</v>
      </c>
      <c r="M26" s="252" t="s">
        <v>45</v>
      </c>
      <c r="N26" s="252">
        <v>15765146000</v>
      </c>
    </row>
    <row r="27" ht="21.95" customHeight="true" spans="1:14">
      <c r="A27" s="252"/>
      <c r="B27" s="76"/>
      <c r="C27" s="252"/>
      <c r="D27" s="252"/>
      <c r="E27" s="76" t="s">
        <v>18</v>
      </c>
      <c r="F27" s="372"/>
      <c r="G27" s="252" t="s">
        <v>81</v>
      </c>
      <c r="H27" s="252" t="s">
        <v>82</v>
      </c>
      <c r="I27" s="252" t="s">
        <v>83</v>
      </c>
      <c r="J27" s="252">
        <v>18246375599</v>
      </c>
      <c r="K27" s="252" t="s">
        <v>84</v>
      </c>
      <c r="L27" s="252" t="s">
        <v>85</v>
      </c>
      <c r="M27" s="252" t="s">
        <v>25</v>
      </c>
      <c r="N27" s="252">
        <v>18246370033</v>
      </c>
    </row>
    <row r="28" ht="21.95" customHeight="true" spans="1:14">
      <c r="A28" s="252"/>
      <c r="B28" s="76"/>
      <c r="C28" s="252"/>
      <c r="D28" s="252"/>
      <c r="E28" s="76" t="s">
        <v>18</v>
      </c>
      <c r="F28" s="372"/>
      <c r="G28" s="252"/>
      <c r="H28" s="252"/>
      <c r="I28" s="252"/>
      <c r="J28" s="252"/>
      <c r="K28" s="252" t="s">
        <v>86</v>
      </c>
      <c r="L28" s="252" t="s">
        <v>87</v>
      </c>
      <c r="M28" s="252" t="s">
        <v>25</v>
      </c>
      <c r="N28" s="252">
        <v>15845413969</v>
      </c>
    </row>
    <row r="29" ht="21.95" customHeight="true" spans="1:14">
      <c r="A29" s="252"/>
      <c r="B29" s="76"/>
      <c r="C29" s="252"/>
      <c r="D29" s="252"/>
      <c r="E29" s="76" t="s">
        <v>18</v>
      </c>
      <c r="F29" s="372"/>
      <c r="G29" s="252"/>
      <c r="H29" s="252"/>
      <c r="I29" s="252"/>
      <c r="J29" s="252"/>
      <c r="K29" s="252" t="s">
        <v>88</v>
      </c>
      <c r="L29" s="252" t="s">
        <v>89</v>
      </c>
      <c r="M29" s="252" t="s">
        <v>25</v>
      </c>
      <c r="N29" s="252">
        <v>18814544441</v>
      </c>
    </row>
    <row r="30" ht="21.95" customHeight="true" spans="1:14">
      <c r="A30" s="252"/>
      <c r="B30" s="76"/>
      <c r="C30" s="252"/>
      <c r="D30" s="252"/>
      <c r="E30" s="76" t="s">
        <v>18</v>
      </c>
      <c r="F30" s="372"/>
      <c r="G30" s="252"/>
      <c r="H30" s="252"/>
      <c r="I30" s="252"/>
      <c r="J30" s="252"/>
      <c r="K30" s="252" t="s">
        <v>90</v>
      </c>
      <c r="L30" s="252" t="s">
        <v>91</v>
      </c>
      <c r="M30" s="252" t="s">
        <v>25</v>
      </c>
      <c r="N30" s="252">
        <v>15946535188</v>
      </c>
    </row>
    <row r="31" ht="21.95" customHeight="true" spans="1:14">
      <c r="A31" s="252"/>
      <c r="B31" s="76"/>
      <c r="C31" s="252"/>
      <c r="D31" s="252"/>
      <c r="E31" s="76" t="s">
        <v>18</v>
      </c>
      <c r="F31" s="372"/>
      <c r="G31" s="252"/>
      <c r="H31" s="252"/>
      <c r="I31" s="252"/>
      <c r="J31" s="252"/>
      <c r="K31" s="252" t="s">
        <v>92</v>
      </c>
      <c r="L31" s="252" t="s">
        <v>93</v>
      </c>
      <c r="M31" s="252" t="s">
        <v>25</v>
      </c>
      <c r="N31" s="252">
        <v>15946535826</v>
      </c>
    </row>
    <row r="32" ht="21.95" customHeight="true" spans="1:14">
      <c r="A32" s="252"/>
      <c r="B32" s="76"/>
      <c r="C32" s="252"/>
      <c r="D32" s="252"/>
      <c r="E32" s="76" t="s">
        <v>18</v>
      </c>
      <c r="F32" s="372"/>
      <c r="G32" s="252"/>
      <c r="H32" s="252"/>
      <c r="I32" s="252"/>
      <c r="J32" s="252"/>
      <c r="K32" s="252" t="s">
        <v>94</v>
      </c>
      <c r="L32" s="252" t="s">
        <v>95</v>
      </c>
      <c r="M32" s="252" t="s">
        <v>25</v>
      </c>
      <c r="N32" s="252">
        <v>13836685961</v>
      </c>
    </row>
    <row r="33" ht="21.95" customHeight="true" spans="1:14">
      <c r="A33" s="252"/>
      <c r="B33" s="76"/>
      <c r="C33" s="252"/>
      <c r="D33" s="252"/>
      <c r="E33" s="76" t="s">
        <v>18</v>
      </c>
      <c r="F33" s="372"/>
      <c r="G33" s="252"/>
      <c r="H33" s="252"/>
      <c r="I33" s="252"/>
      <c r="J33" s="252"/>
      <c r="K33" s="252" t="s">
        <v>96</v>
      </c>
      <c r="L33" s="252" t="s">
        <v>97</v>
      </c>
      <c r="M33" s="252" t="s">
        <v>25</v>
      </c>
      <c r="N33" s="252">
        <v>15244786333</v>
      </c>
    </row>
    <row r="34" ht="21.95" customHeight="true" spans="1:14">
      <c r="A34" s="252"/>
      <c r="B34" s="76"/>
      <c r="C34" s="252"/>
      <c r="D34" s="252"/>
      <c r="E34" s="76" t="s">
        <v>18</v>
      </c>
      <c r="F34" s="372"/>
      <c r="G34" s="252"/>
      <c r="H34" s="252"/>
      <c r="I34" s="252"/>
      <c r="J34" s="252"/>
      <c r="K34" s="252" t="s">
        <v>98</v>
      </c>
      <c r="L34" s="252" t="s">
        <v>99</v>
      </c>
      <c r="M34" s="252" t="s">
        <v>25</v>
      </c>
      <c r="N34" s="252">
        <v>13946470023</v>
      </c>
    </row>
    <row r="35" ht="21.95" customHeight="true" spans="1:14">
      <c r="A35" s="252"/>
      <c r="B35" s="76"/>
      <c r="C35" s="252"/>
      <c r="D35" s="252"/>
      <c r="E35" s="76" t="s">
        <v>18</v>
      </c>
      <c r="F35" s="372"/>
      <c r="G35" s="252"/>
      <c r="H35" s="252"/>
      <c r="I35" s="252"/>
      <c r="J35" s="252"/>
      <c r="K35" s="252" t="s">
        <v>100</v>
      </c>
      <c r="L35" s="252" t="s">
        <v>101</v>
      </c>
      <c r="M35" s="252" t="s">
        <v>25</v>
      </c>
      <c r="N35" s="252">
        <v>15246458567</v>
      </c>
    </row>
    <row r="36" ht="21.95" customHeight="true" spans="1:14">
      <c r="A36" s="252"/>
      <c r="B36" s="76"/>
      <c r="C36" s="252"/>
      <c r="D36" s="252"/>
      <c r="E36" s="76" t="s">
        <v>18</v>
      </c>
      <c r="F36" s="372"/>
      <c r="G36" s="252"/>
      <c r="H36" s="252"/>
      <c r="I36" s="252"/>
      <c r="J36" s="252"/>
      <c r="K36" s="252" t="s">
        <v>102</v>
      </c>
      <c r="L36" s="252" t="s">
        <v>103</v>
      </c>
      <c r="M36" s="252" t="s">
        <v>25</v>
      </c>
      <c r="N36" s="252">
        <v>15945401678</v>
      </c>
    </row>
    <row r="37" ht="21.95" customHeight="true" spans="1:14">
      <c r="A37" s="252"/>
      <c r="B37" s="76"/>
      <c r="C37" s="252"/>
      <c r="D37" s="252"/>
      <c r="E37" s="76" t="s">
        <v>18</v>
      </c>
      <c r="F37" s="372"/>
      <c r="G37" s="252"/>
      <c r="H37" s="252"/>
      <c r="I37" s="252"/>
      <c r="J37" s="252"/>
      <c r="K37" s="252" t="s">
        <v>104</v>
      </c>
      <c r="L37" s="252" t="s">
        <v>105</v>
      </c>
      <c r="M37" s="252" t="s">
        <v>25</v>
      </c>
      <c r="N37" s="252">
        <v>13946439566</v>
      </c>
    </row>
    <row r="38" ht="21.95" customHeight="true" spans="1:14">
      <c r="A38" s="252"/>
      <c r="B38" s="76"/>
      <c r="C38" s="252"/>
      <c r="D38" s="252"/>
      <c r="E38" s="76" t="s">
        <v>18</v>
      </c>
      <c r="F38" s="372"/>
      <c r="G38" s="252" t="s">
        <v>34</v>
      </c>
      <c r="H38" s="252" t="s">
        <v>106</v>
      </c>
      <c r="I38" s="252" t="s">
        <v>22</v>
      </c>
      <c r="J38" s="252">
        <v>13089652111</v>
      </c>
      <c r="K38" s="252" t="s">
        <v>37</v>
      </c>
      <c r="L38" s="252" t="s">
        <v>107</v>
      </c>
      <c r="M38" s="252" t="s">
        <v>45</v>
      </c>
      <c r="N38" s="252">
        <v>15145470715</v>
      </c>
    </row>
    <row r="39" ht="21.95" customHeight="true" spans="1:14">
      <c r="A39" s="252"/>
      <c r="B39" s="76"/>
      <c r="C39" s="252"/>
      <c r="D39" s="252"/>
      <c r="E39" s="76" t="s">
        <v>18</v>
      </c>
      <c r="F39" s="372"/>
      <c r="G39" s="252"/>
      <c r="H39" s="252"/>
      <c r="I39" s="252"/>
      <c r="J39" s="252"/>
      <c r="K39" s="252" t="s">
        <v>39</v>
      </c>
      <c r="L39" s="252" t="s">
        <v>108</v>
      </c>
      <c r="M39" s="252" t="s">
        <v>45</v>
      </c>
      <c r="N39" s="252">
        <v>15945425718</v>
      </c>
    </row>
    <row r="40" ht="21.95" customHeight="true" spans="1:14">
      <c r="A40" s="252"/>
      <c r="B40" s="76"/>
      <c r="C40" s="252"/>
      <c r="D40" s="252"/>
      <c r="E40" s="76" t="s">
        <v>18</v>
      </c>
      <c r="F40" s="372"/>
      <c r="G40" s="252"/>
      <c r="H40" s="252"/>
      <c r="I40" s="252"/>
      <c r="J40" s="252"/>
      <c r="K40" s="252" t="s">
        <v>109</v>
      </c>
      <c r="L40" s="252" t="s">
        <v>110</v>
      </c>
      <c r="M40" s="252" t="s">
        <v>25</v>
      </c>
      <c r="N40" s="252">
        <v>13039629969</v>
      </c>
    </row>
    <row r="41" ht="21.95" customHeight="true" spans="1:14">
      <c r="A41" s="252"/>
      <c r="B41" s="76"/>
      <c r="C41" s="252"/>
      <c r="D41" s="252"/>
      <c r="E41" s="76" t="s">
        <v>18</v>
      </c>
      <c r="F41" s="372"/>
      <c r="G41" s="252"/>
      <c r="H41" s="252"/>
      <c r="I41" s="252"/>
      <c r="J41" s="252"/>
      <c r="K41" s="252" t="s">
        <v>111</v>
      </c>
      <c r="L41" s="252" t="s">
        <v>112</v>
      </c>
      <c r="M41" s="252" t="s">
        <v>25</v>
      </c>
      <c r="N41" s="252">
        <v>13845460986</v>
      </c>
    </row>
    <row r="42" ht="21.95" customHeight="true" spans="1:14">
      <c r="A42" s="252"/>
      <c r="B42" s="76"/>
      <c r="C42" s="252"/>
      <c r="D42" s="252"/>
      <c r="E42" s="76" t="s">
        <v>18</v>
      </c>
      <c r="F42" s="372"/>
      <c r="G42" s="252"/>
      <c r="H42" s="252"/>
      <c r="I42" s="252"/>
      <c r="J42" s="252"/>
      <c r="K42" s="252" t="s">
        <v>113</v>
      </c>
      <c r="L42" s="252" t="s">
        <v>114</v>
      </c>
      <c r="M42" s="252" t="s">
        <v>25</v>
      </c>
      <c r="N42" s="252">
        <v>13845461985</v>
      </c>
    </row>
    <row r="43" ht="21.95" customHeight="true" spans="1:14">
      <c r="A43" s="252">
        <v>3</v>
      </c>
      <c r="B43" s="76" t="s">
        <v>115</v>
      </c>
      <c r="C43" s="252">
        <v>298</v>
      </c>
      <c r="D43" s="252">
        <v>45.59</v>
      </c>
      <c r="E43" s="76" t="s">
        <v>18</v>
      </c>
      <c r="F43" s="372"/>
      <c r="G43" s="252" t="s">
        <v>116</v>
      </c>
      <c r="H43" s="252" t="s">
        <v>117</v>
      </c>
      <c r="I43" s="252" t="s">
        <v>118</v>
      </c>
      <c r="J43" s="252">
        <v>15590958677</v>
      </c>
      <c r="K43" s="252" t="s">
        <v>119</v>
      </c>
      <c r="L43" s="252" t="s">
        <v>120</v>
      </c>
      <c r="M43" s="252" t="s">
        <v>25</v>
      </c>
      <c r="N43" s="252">
        <v>15946534895</v>
      </c>
    </row>
    <row r="44" ht="21.95" customHeight="true" spans="1:14">
      <c r="A44" s="252"/>
      <c r="B44" s="76"/>
      <c r="C44" s="252"/>
      <c r="D44" s="252"/>
      <c r="E44" s="76"/>
      <c r="F44" s="372"/>
      <c r="G44" s="252"/>
      <c r="H44" s="252"/>
      <c r="I44" s="252"/>
      <c r="J44" s="252"/>
      <c r="K44" s="252" t="s">
        <v>121</v>
      </c>
      <c r="L44" s="252" t="s">
        <v>122</v>
      </c>
      <c r="M44" s="252" t="s">
        <v>122</v>
      </c>
      <c r="N44" s="252" t="s">
        <v>122</v>
      </c>
    </row>
    <row r="45" ht="21.95" customHeight="true" spans="1:14">
      <c r="A45" s="252"/>
      <c r="B45" s="76"/>
      <c r="C45" s="252"/>
      <c r="D45" s="252"/>
      <c r="E45" s="76" t="s">
        <v>18</v>
      </c>
      <c r="F45" s="372"/>
      <c r="G45" s="252"/>
      <c r="H45" s="252"/>
      <c r="I45" s="252"/>
      <c r="J45" s="252"/>
      <c r="K45" s="252" t="s">
        <v>123</v>
      </c>
      <c r="L45" s="252" t="s">
        <v>122</v>
      </c>
      <c r="M45" s="252" t="s">
        <v>122</v>
      </c>
      <c r="N45" s="252" t="s">
        <v>122</v>
      </c>
    </row>
    <row r="46" ht="21.95" customHeight="true" spans="1:14">
      <c r="A46" s="252"/>
      <c r="B46" s="76"/>
      <c r="C46" s="252"/>
      <c r="D46" s="252"/>
      <c r="E46" s="76" t="s">
        <v>18</v>
      </c>
      <c r="F46" s="372"/>
      <c r="G46" s="252"/>
      <c r="H46" s="252"/>
      <c r="I46" s="252"/>
      <c r="J46" s="252"/>
      <c r="K46" s="252" t="s">
        <v>124</v>
      </c>
      <c r="L46" s="252" t="s">
        <v>122</v>
      </c>
      <c r="M46" s="252" t="s">
        <v>122</v>
      </c>
      <c r="N46" s="252" t="s">
        <v>122</v>
      </c>
    </row>
    <row r="47" ht="30.95" customHeight="true" spans="1:14">
      <c r="A47" s="252">
        <v>4</v>
      </c>
      <c r="B47" s="76" t="s">
        <v>125</v>
      </c>
      <c r="C47" s="252">
        <v>7.51</v>
      </c>
      <c r="D47" s="252"/>
      <c r="E47" s="76" t="s">
        <v>18</v>
      </c>
      <c r="F47" s="372"/>
      <c r="G47" s="76" t="s">
        <v>126</v>
      </c>
      <c r="H47" s="252" t="s">
        <v>117</v>
      </c>
      <c r="I47" s="252" t="s">
        <v>118</v>
      </c>
      <c r="J47" s="252">
        <v>15590958677</v>
      </c>
      <c r="K47" s="76" t="s">
        <v>121</v>
      </c>
      <c r="L47" s="252" t="s">
        <v>122</v>
      </c>
      <c r="M47" s="252" t="s">
        <v>122</v>
      </c>
      <c r="N47" s="252" t="s">
        <v>122</v>
      </c>
    </row>
    <row r="48" ht="21.95" customHeight="true" spans="1:14">
      <c r="A48" s="252">
        <v>5</v>
      </c>
      <c r="B48" s="76" t="s">
        <v>127</v>
      </c>
      <c r="C48" s="252">
        <v>118</v>
      </c>
      <c r="D48" s="252">
        <v>14</v>
      </c>
      <c r="E48" s="76" t="s">
        <v>18</v>
      </c>
      <c r="F48" s="372"/>
      <c r="G48" s="252" t="s">
        <v>34</v>
      </c>
      <c r="H48" s="252" t="s">
        <v>128</v>
      </c>
      <c r="I48" s="252" t="s">
        <v>77</v>
      </c>
      <c r="J48" s="252">
        <v>13159987650</v>
      </c>
      <c r="K48" s="252" t="s">
        <v>129</v>
      </c>
      <c r="L48" s="252" t="s">
        <v>130</v>
      </c>
      <c r="M48" s="252" t="s">
        <v>25</v>
      </c>
      <c r="N48" s="252">
        <v>13845460511</v>
      </c>
    </row>
    <row r="49" ht="21.95" customHeight="true" spans="1:14">
      <c r="A49" s="252"/>
      <c r="B49" s="76"/>
      <c r="C49" s="252"/>
      <c r="D49" s="252"/>
      <c r="E49" s="76" t="s">
        <v>18</v>
      </c>
      <c r="F49" s="372"/>
      <c r="G49" s="252"/>
      <c r="H49" s="252"/>
      <c r="I49" s="252"/>
      <c r="J49" s="252"/>
      <c r="K49" s="252" t="s">
        <v>131</v>
      </c>
      <c r="L49" s="252" t="s">
        <v>132</v>
      </c>
      <c r="M49" s="252" t="s">
        <v>25</v>
      </c>
      <c r="N49" s="252">
        <v>13604693135</v>
      </c>
    </row>
    <row r="50" ht="21.95" customHeight="true" spans="1:14">
      <c r="A50" s="252"/>
      <c r="B50" s="76"/>
      <c r="C50" s="252"/>
      <c r="D50" s="252"/>
      <c r="E50" s="76" t="s">
        <v>18</v>
      </c>
      <c r="F50" s="372"/>
      <c r="G50" s="252"/>
      <c r="H50" s="252"/>
      <c r="I50" s="252"/>
      <c r="J50" s="252"/>
      <c r="K50" s="252" t="s">
        <v>111</v>
      </c>
      <c r="L50" s="252" t="s">
        <v>112</v>
      </c>
      <c r="M50" s="252" t="s">
        <v>45</v>
      </c>
      <c r="N50" s="252">
        <v>13845460986</v>
      </c>
    </row>
    <row r="51" ht="21.95" customHeight="true" spans="1:14">
      <c r="A51" s="252"/>
      <c r="B51" s="76"/>
      <c r="C51" s="252"/>
      <c r="D51" s="252"/>
      <c r="E51" s="76" t="s">
        <v>18</v>
      </c>
      <c r="F51" s="372"/>
      <c r="G51" s="252"/>
      <c r="H51" s="252"/>
      <c r="I51" s="252"/>
      <c r="J51" s="252"/>
      <c r="K51" s="252" t="s">
        <v>133</v>
      </c>
      <c r="L51" s="252" t="s">
        <v>134</v>
      </c>
      <c r="M51" s="252" t="s">
        <v>25</v>
      </c>
      <c r="N51" s="252">
        <v>13512654564</v>
      </c>
    </row>
    <row r="52" ht="21.95" customHeight="true" spans="1:14">
      <c r="A52" s="252"/>
      <c r="B52" s="76"/>
      <c r="C52" s="252"/>
      <c r="D52" s="252"/>
      <c r="E52" s="76" t="s">
        <v>18</v>
      </c>
      <c r="F52" s="372"/>
      <c r="G52" s="252"/>
      <c r="H52" s="252"/>
      <c r="I52" s="252"/>
      <c r="J52" s="252"/>
      <c r="K52" s="252" t="s">
        <v>135</v>
      </c>
      <c r="L52" s="252" t="s">
        <v>122</v>
      </c>
      <c r="M52" s="252" t="s">
        <v>122</v>
      </c>
      <c r="N52" s="252" t="s">
        <v>122</v>
      </c>
    </row>
    <row r="53" ht="33" customHeight="true" spans="1:14">
      <c r="A53" s="252">
        <v>6</v>
      </c>
      <c r="B53" s="76" t="s">
        <v>136</v>
      </c>
      <c r="C53" s="252">
        <v>94.2</v>
      </c>
      <c r="D53" s="252">
        <v>32.65</v>
      </c>
      <c r="E53" s="76" t="s">
        <v>18</v>
      </c>
      <c r="F53" s="372"/>
      <c r="G53" s="252" t="s">
        <v>34</v>
      </c>
      <c r="H53" s="252" t="s">
        <v>137</v>
      </c>
      <c r="I53" s="252" t="s">
        <v>77</v>
      </c>
      <c r="J53" s="252">
        <v>13069930888</v>
      </c>
      <c r="K53" s="252" t="s">
        <v>43</v>
      </c>
      <c r="L53" s="252" t="s">
        <v>138</v>
      </c>
      <c r="M53" s="252" t="s">
        <v>45</v>
      </c>
      <c r="N53" s="252">
        <v>15545427753</v>
      </c>
    </row>
    <row r="54" ht="21.95" customHeight="true" spans="1:14">
      <c r="A54" s="252"/>
      <c r="B54" s="76"/>
      <c r="C54" s="252"/>
      <c r="D54" s="252"/>
      <c r="E54" s="76" t="s">
        <v>18</v>
      </c>
      <c r="F54" s="372"/>
      <c r="G54" s="252"/>
      <c r="H54" s="252"/>
      <c r="I54" s="252"/>
      <c r="J54" s="252"/>
      <c r="K54" s="76" t="s">
        <v>139</v>
      </c>
      <c r="L54" s="373" t="s">
        <v>140</v>
      </c>
      <c r="M54" s="252" t="s">
        <v>25</v>
      </c>
      <c r="N54" s="252">
        <v>18724242850</v>
      </c>
    </row>
    <row r="55" ht="21.95" customHeight="true" spans="1:14">
      <c r="A55" s="252"/>
      <c r="B55" s="76"/>
      <c r="C55" s="252"/>
      <c r="D55" s="252"/>
      <c r="E55" s="76" t="s">
        <v>18</v>
      </c>
      <c r="F55" s="372"/>
      <c r="G55" s="252"/>
      <c r="H55" s="252"/>
      <c r="I55" s="252"/>
      <c r="J55" s="252"/>
      <c r="K55" s="76" t="s">
        <v>141</v>
      </c>
      <c r="L55" s="373" t="s">
        <v>142</v>
      </c>
      <c r="M55" s="252" t="s">
        <v>25</v>
      </c>
      <c r="N55" s="252">
        <v>13946476783</v>
      </c>
    </row>
    <row r="56" ht="21.95" customHeight="true" spans="1:14">
      <c r="A56" s="252"/>
      <c r="B56" s="76"/>
      <c r="C56" s="252"/>
      <c r="D56" s="252"/>
      <c r="E56" s="76" t="s">
        <v>18</v>
      </c>
      <c r="F56" s="372"/>
      <c r="G56" s="252"/>
      <c r="H56" s="252"/>
      <c r="I56" s="252"/>
      <c r="J56" s="252"/>
      <c r="K56" s="76" t="s">
        <v>143</v>
      </c>
      <c r="L56" s="373" t="s">
        <v>144</v>
      </c>
      <c r="M56" s="252" t="s">
        <v>25</v>
      </c>
      <c r="N56" s="252">
        <v>15244780668</v>
      </c>
    </row>
    <row r="57" ht="21.95" customHeight="true" spans="1:14">
      <c r="A57" s="252"/>
      <c r="B57" s="76"/>
      <c r="C57" s="252"/>
      <c r="D57" s="252"/>
      <c r="E57" s="76" t="s">
        <v>18</v>
      </c>
      <c r="F57" s="250"/>
      <c r="G57" s="252"/>
      <c r="H57" s="252"/>
      <c r="I57" s="252"/>
      <c r="J57" s="252"/>
      <c r="K57" s="76" t="s">
        <v>135</v>
      </c>
      <c r="L57" s="252" t="s">
        <v>122</v>
      </c>
      <c r="M57" s="252" t="s">
        <v>122</v>
      </c>
      <c r="N57" s="252" t="s">
        <v>122</v>
      </c>
    </row>
    <row r="58" ht="21.95" customHeight="true" spans="1:14">
      <c r="A58" s="252">
        <v>7</v>
      </c>
      <c r="B58" s="76" t="s">
        <v>145</v>
      </c>
      <c r="C58" s="252">
        <v>190.5</v>
      </c>
      <c r="D58" s="252">
        <v>41.1</v>
      </c>
      <c r="E58" s="76" t="s">
        <v>18</v>
      </c>
      <c r="F58" s="252" t="s">
        <v>146</v>
      </c>
      <c r="G58" s="252" t="s">
        <v>46</v>
      </c>
      <c r="H58" s="252" t="s">
        <v>147</v>
      </c>
      <c r="I58" s="252" t="s">
        <v>83</v>
      </c>
      <c r="J58" s="252">
        <v>18088765700</v>
      </c>
      <c r="K58" s="252" t="s">
        <v>48</v>
      </c>
      <c r="L58" s="252" t="s">
        <v>148</v>
      </c>
      <c r="M58" s="252" t="s">
        <v>45</v>
      </c>
      <c r="N58" s="252" t="s">
        <v>149</v>
      </c>
    </row>
    <row r="59" ht="21.95" customHeight="true" spans="1:14">
      <c r="A59" s="252"/>
      <c r="B59" s="76"/>
      <c r="C59" s="252"/>
      <c r="D59" s="252"/>
      <c r="E59" s="76" t="s">
        <v>18</v>
      </c>
      <c r="F59" s="252"/>
      <c r="G59" s="252"/>
      <c r="H59" s="252"/>
      <c r="I59" s="252"/>
      <c r="J59" s="252"/>
      <c r="K59" s="76" t="s">
        <v>150</v>
      </c>
      <c r="L59" s="374" t="s">
        <v>151</v>
      </c>
      <c r="M59" s="252" t="s">
        <v>25</v>
      </c>
      <c r="N59" s="252" t="s">
        <v>152</v>
      </c>
    </row>
    <row r="60" ht="21.95" customHeight="true" spans="1:14">
      <c r="A60" s="252"/>
      <c r="B60" s="76"/>
      <c r="C60" s="252"/>
      <c r="D60" s="252"/>
      <c r="E60" s="76" t="s">
        <v>18</v>
      </c>
      <c r="F60" s="252"/>
      <c r="G60" s="252"/>
      <c r="H60" s="252"/>
      <c r="I60" s="252"/>
      <c r="J60" s="252"/>
      <c r="K60" s="76" t="s">
        <v>153</v>
      </c>
      <c r="L60" s="374" t="s">
        <v>154</v>
      </c>
      <c r="M60" s="252" t="s">
        <v>25</v>
      </c>
      <c r="N60" s="252" t="s">
        <v>155</v>
      </c>
    </row>
    <row r="61" ht="21.95" customHeight="true" spans="1:14">
      <c r="A61" s="252"/>
      <c r="B61" s="76"/>
      <c r="C61" s="252"/>
      <c r="D61" s="252"/>
      <c r="E61" s="76" t="s">
        <v>18</v>
      </c>
      <c r="F61" s="252"/>
      <c r="G61" s="252"/>
      <c r="H61" s="252"/>
      <c r="I61" s="252"/>
      <c r="J61" s="252"/>
      <c r="K61" s="76" t="s">
        <v>156</v>
      </c>
      <c r="L61" s="374" t="s">
        <v>157</v>
      </c>
      <c r="M61" s="252" t="s">
        <v>25</v>
      </c>
      <c r="N61" s="252" t="s">
        <v>158</v>
      </c>
    </row>
    <row r="62" ht="21.95" customHeight="true" spans="1:14">
      <c r="A62" s="252"/>
      <c r="B62" s="76"/>
      <c r="C62" s="252"/>
      <c r="D62" s="252"/>
      <c r="E62" s="76" t="s">
        <v>18</v>
      </c>
      <c r="F62" s="252"/>
      <c r="G62" s="76" t="s">
        <v>126</v>
      </c>
      <c r="H62" s="76" t="s">
        <v>159</v>
      </c>
      <c r="I62" s="76" t="s">
        <v>83</v>
      </c>
      <c r="J62" s="76">
        <v>15945426677</v>
      </c>
      <c r="K62" s="76" t="s">
        <v>160</v>
      </c>
      <c r="L62" s="373" t="s">
        <v>161</v>
      </c>
      <c r="M62" s="252" t="s">
        <v>25</v>
      </c>
      <c r="N62" s="252">
        <v>13159989824</v>
      </c>
    </row>
    <row r="63" ht="21.95" customHeight="true" spans="1:14">
      <c r="A63" s="252"/>
      <c r="B63" s="76"/>
      <c r="C63" s="252"/>
      <c r="D63" s="252"/>
      <c r="E63" s="76" t="s">
        <v>18</v>
      </c>
      <c r="F63" s="252"/>
      <c r="G63" s="76"/>
      <c r="H63" s="76"/>
      <c r="I63" s="76"/>
      <c r="J63" s="76"/>
      <c r="K63" s="76" t="s">
        <v>162</v>
      </c>
      <c r="L63" s="373" t="s">
        <v>163</v>
      </c>
      <c r="M63" s="252" t="s">
        <v>25</v>
      </c>
      <c r="N63" s="252">
        <v>13836611144</v>
      </c>
    </row>
    <row r="64" ht="21.95" customHeight="true" spans="1:14">
      <c r="A64" s="252"/>
      <c r="B64" s="76"/>
      <c r="C64" s="252"/>
      <c r="D64" s="252"/>
      <c r="E64" s="76" t="s">
        <v>18</v>
      </c>
      <c r="F64" s="252"/>
      <c r="G64" s="76"/>
      <c r="H64" s="76"/>
      <c r="I64" s="76"/>
      <c r="J64" s="76"/>
      <c r="K64" s="76" t="s">
        <v>164</v>
      </c>
      <c r="L64" s="373" t="s">
        <v>165</v>
      </c>
      <c r="M64" s="252" t="s">
        <v>25</v>
      </c>
      <c r="N64" s="252">
        <v>15945421166</v>
      </c>
    </row>
    <row r="65" ht="21.95" customHeight="true" spans="1:14">
      <c r="A65" s="252"/>
      <c r="B65" s="76"/>
      <c r="C65" s="252"/>
      <c r="D65" s="252"/>
      <c r="E65" s="76" t="s">
        <v>18</v>
      </c>
      <c r="F65" s="252"/>
      <c r="G65" s="76"/>
      <c r="H65" s="76"/>
      <c r="I65" s="76"/>
      <c r="J65" s="76"/>
      <c r="K65" s="76" t="s">
        <v>166</v>
      </c>
      <c r="L65" s="373" t="s">
        <v>167</v>
      </c>
      <c r="M65" s="252" t="s">
        <v>25</v>
      </c>
      <c r="N65" s="252">
        <v>13624657775</v>
      </c>
    </row>
    <row r="66" ht="21.95" customHeight="true" spans="1:14">
      <c r="A66" s="252"/>
      <c r="B66" s="76"/>
      <c r="C66" s="252"/>
      <c r="D66" s="252"/>
      <c r="E66" s="76" t="s">
        <v>18</v>
      </c>
      <c r="F66" s="252"/>
      <c r="G66" s="76"/>
      <c r="H66" s="76"/>
      <c r="I66" s="76"/>
      <c r="J66" s="76"/>
      <c r="K66" s="76" t="s">
        <v>168</v>
      </c>
      <c r="L66" s="252" t="s">
        <v>122</v>
      </c>
      <c r="M66" s="252" t="s">
        <v>122</v>
      </c>
      <c r="N66" s="252" t="s">
        <v>122</v>
      </c>
    </row>
    <row r="67" ht="21.95" customHeight="true" spans="1:14">
      <c r="A67" s="252">
        <v>8</v>
      </c>
      <c r="B67" s="76" t="s">
        <v>169</v>
      </c>
      <c r="C67" s="252">
        <v>429.7</v>
      </c>
      <c r="D67" s="252">
        <v>76.33</v>
      </c>
      <c r="E67" s="76" t="s">
        <v>18</v>
      </c>
      <c r="F67" s="252"/>
      <c r="G67" s="252" t="s">
        <v>46</v>
      </c>
      <c r="H67" s="252" t="s">
        <v>57</v>
      </c>
      <c r="I67" s="252" t="s">
        <v>83</v>
      </c>
      <c r="J67" s="252">
        <v>13845462176</v>
      </c>
      <c r="K67" s="252" t="s">
        <v>56</v>
      </c>
      <c r="L67" s="252" t="s">
        <v>170</v>
      </c>
      <c r="M67" s="252" t="s">
        <v>45</v>
      </c>
      <c r="N67" s="252" t="s">
        <v>171</v>
      </c>
    </row>
    <row r="68" ht="21.95" customHeight="true" spans="1:14">
      <c r="A68" s="252"/>
      <c r="B68" s="76"/>
      <c r="C68" s="252"/>
      <c r="D68" s="252"/>
      <c r="E68" s="76" t="s">
        <v>18</v>
      </c>
      <c r="F68" s="252"/>
      <c r="G68" s="252"/>
      <c r="H68" s="252"/>
      <c r="I68" s="252"/>
      <c r="J68" s="252"/>
      <c r="K68" s="76" t="s">
        <v>172</v>
      </c>
      <c r="L68" s="374" t="s">
        <v>173</v>
      </c>
      <c r="M68" s="252" t="s">
        <v>25</v>
      </c>
      <c r="N68" s="252" t="s">
        <v>174</v>
      </c>
    </row>
    <row r="69" ht="21.95" customHeight="true" spans="1:14">
      <c r="A69" s="252"/>
      <c r="B69" s="76"/>
      <c r="C69" s="252"/>
      <c r="D69" s="252"/>
      <c r="E69" s="76" t="s">
        <v>18</v>
      </c>
      <c r="F69" s="252"/>
      <c r="G69" s="252"/>
      <c r="H69" s="252"/>
      <c r="I69" s="252"/>
      <c r="J69" s="252"/>
      <c r="K69" s="76" t="s">
        <v>175</v>
      </c>
      <c r="L69" s="374" t="s">
        <v>176</v>
      </c>
      <c r="M69" s="252" t="s">
        <v>25</v>
      </c>
      <c r="N69" s="252" t="s">
        <v>177</v>
      </c>
    </row>
    <row r="70" ht="21.95" customHeight="true" spans="1:14">
      <c r="A70" s="252"/>
      <c r="B70" s="76"/>
      <c r="C70" s="252"/>
      <c r="D70" s="252"/>
      <c r="E70" s="76" t="s">
        <v>18</v>
      </c>
      <c r="F70" s="252"/>
      <c r="G70" s="76" t="s">
        <v>126</v>
      </c>
      <c r="H70" s="76" t="s">
        <v>178</v>
      </c>
      <c r="I70" s="76" t="s">
        <v>83</v>
      </c>
      <c r="J70" s="76">
        <v>15946537955</v>
      </c>
      <c r="K70" s="76" t="s">
        <v>179</v>
      </c>
      <c r="L70" s="373" t="s">
        <v>180</v>
      </c>
      <c r="M70" s="252" t="s">
        <v>25</v>
      </c>
      <c r="N70" s="252">
        <v>15946537266</v>
      </c>
    </row>
    <row r="71" ht="21.95" customHeight="true" spans="1:14">
      <c r="A71" s="252"/>
      <c r="B71" s="76"/>
      <c r="C71" s="252"/>
      <c r="D71" s="252"/>
      <c r="E71" s="76" t="s">
        <v>18</v>
      </c>
      <c r="F71" s="252"/>
      <c r="G71" s="76"/>
      <c r="H71" s="76"/>
      <c r="I71" s="76"/>
      <c r="J71" s="76"/>
      <c r="K71" s="76" t="s">
        <v>181</v>
      </c>
      <c r="L71" s="373" t="s">
        <v>182</v>
      </c>
      <c r="M71" s="252" t="s">
        <v>25</v>
      </c>
      <c r="N71" s="252">
        <v>13946478178</v>
      </c>
    </row>
    <row r="72" ht="21.95" customHeight="true" spans="1:14">
      <c r="A72" s="252"/>
      <c r="B72" s="76"/>
      <c r="C72" s="252"/>
      <c r="D72" s="252"/>
      <c r="E72" s="76" t="s">
        <v>18</v>
      </c>
      <c r="F72" s="252"/>
      <c r="G72" s="76"/>
      <c r="H72" s="76"/>
      <c r="I72" s="76"/>
      <c r="J72" s="76"/>
      <c r="K72" s="76" t="s">
        <v>183</v>
      </c>
      <c r="L72" s="373" t="s">
        <v>184</v>
      </c>
      <c r="M72" s="252" t="s">
        <v>25</v>
      </c>
      <c r="N72" s="252">
        <v>13845460751</v>
      </c>
    </row>
    <row r="73" ht="21.95" customHeight="true" spans="1:14">
      <c r="A73" s="252">
        <v>9</v>
      </c>
      <c r="B73" s="252" t="s">
        <v>185</v>
      </c>
      <c r="C73" s="252">
        <v>189</v>
      </c>
      <c r="D73" s="252">
        <v>37</v>
      </c>
      <c r="E73" s="76" t="s">
        <v>18</v>
      </c>
      <c r="F73" s="252"/>
      <c r="G73" s="252" t="s">
        <v>186</v>
      </c>
      <c r="H73" s="252" t="s">
        <v>187</v>
      </c>
      <c r="I73" s="252" t="s">
        <v>22</v>
      </c>
      <c r="J73" s="252">
        <v>15245431666</v>
      </c>
      <c r="K73" s="252" t="s">
        <v>188</v>
      </c>
      <c r="L73" s="252" t="s">
        <v>189</v>
      </c>
      <c r="M73" s="252" t="s">
        <v>25</v>
      </c>
      <c r="N73" s="252">
        <v>13836689406</v>
      </c>
    </row>
    <row r="74" ht="21.95" customHeight="true" spans="1:14">
      <c r="A74" s="252"/>
      <c r="B74" s="252"/>
      <c r="C74" s="252"/>
      <c r="D74" s="252"/>
      <c r="E74" s="76" t="s">
        <v>18</v>
      </c>
      <c r="F74" s="252"/>
      <c r="G74" s="252"/>
      <c r="H74" s="252"/>
      <c r="I74" s="252"/>
      <c r="J74" s="252"/>
      <c r="K74" s="76" t="s">
        <v>190</v>
      </c>
      <c r="L74" s="373" t="s">
        <v>191</v>
      </c>
      <c r="M74" s="252" t="s">
        <v>25</v>
      </c>
      <c r="N74" s="252">
        <v>15845183818</v>
      </c>
    </row>
    <row r="75" ht="21.95" customHeight="true" spans="1:14">
      <c r="A75" s="252"/>
      <c r="B75" s="252"/>
      <c r="C75" s="252"/>
      <c r="D75" s="252"/>
      <c r="E75" s="76" t="s">
        <v>18</v>
      </c>
      <c r="F75" s="252"/>
      <c r="G75" s="252"/>
      <c r="H75" s="252"/>
      <c r="I75" s="252"/>
      <c r="J75" s="252"/>
      <c r="K75" s="76" t="s">
        <v>192</v>
      </c>
      <c r="L75" s="252" t="s">
        <v>122</v>
      </c>
      <c r="M75" s="252" t="s">
        <v>122</v>
      </c>
      <c r="N75" s="252" t="s">
        <v>122</v>
      </c>
    </row>
    <row r="76" ht="21.95" customHeight="true" spans="1:14">
      <c r="A76" s="252">
        <v>10</v>
      </c>
      <c r="B76" s="76" t="s">
        <v>193</v>
      </c>
      <c r="C76" s="252">
        <v>412</v>
      </c>
      <c r="D76" s="252">
        <v>113.98</v>
      </c>
      <c r="E76" s="76" t="s">
        <v>18</v>
      </c>
      <c r="F76" s="252"/>
      <c r="G76" s="76" t="s">
        <v>194</v>
      </c>
      <c r="H76" s="76" t="s">
        <v>195</v>
      </c>
      <c r="I76" s="76" t="s">
        <v>22</v>
      </c>
      <c r="J76" s="76">
        <v>15326549818</v>
      </c>
      <c r="K76" s="252" t="s">
        <v>196</v>
      </c>
      <c r="L76" s="252" t="s">
        <v>197</v>
      </c>
      <c r="M76" s="252" t="s">
        <v>25</v>
      </c>
      <c r="N76" s="252">
        <v>13039629988</v>
      </c>
    </row>
    <row r="77" ht="21.95" customHeight="true" spans="1:14">
      <c r="A77" s="252"/>
      <c r="B77" s="76"/>
      <c r="C77" s="252"/>
      <c r="D77" s="252"/>
      <c r="E77" s="76" t="s">
        <v>18</v>
      </c>
      <c r="F77" s="252"/>
      <c r="G77" s="76"/>
      <c r="H77" s="76"/>
      <c r="I77" s="76"/>
      <c r="J77" s="76"/>
      <c r="K77" s="76" t="s">
        <v>198</v>
      </c>
      <c r="L77" s="373" t="s">
        <v>199</v>
      </c>
      <c r="M77" s="252" t="s">
        <v>25</v>
      </c>
      <c r="N77" s="252">
        <v>13945402999</v>
      </c>
    </row>
    <row r="78" ht="21.95" customHeight="true" spans="1:14">
      <c r="A78" s="252"/>
      <c r="B78" s="76"/>
      <c r="C78" s="252"/>
      <c r="D78" s="252"/>
      <c r="E78" s="76" t="s">
        <v>18</v>
      </c>
      <c r="F78" s="252"/>
      <c r="G78" s="76"/>
      <c r="H78" s="76"/>
      <c r="I78" s="76"/>
      <c r="J78" s="76"/>
      <c r="K78" s="76" t="s">
        <v>200</v>
      </c>
      <c r="L78" s="373" t="s">
        <v>201</v>
      </c>
      <c r="M78" s="252" t="s">
        <v>25</v>
      </c>
      <c r="N78" s="252">
        <v>18946411166</v>
      </c>
    </row>
    <row r="79" ht="21.95" customHeight="true" spans="1:14">
      <c r="A79" s="252"/>
      <c r="B79" s="76"/>
      <c r="C79" s="252"/>
      <c r="D79" s="252"/>
      <c r="E79" s="76" t="s">
        <v>18</v>
      </c>
      <c r="F79" s="252"/>
      <c r="G79" s="76" t="s">
        <v>58</v>
      </c>
      <c r="H79" s="76" t="s">
        <v>202</v>
      </c>
      <c r="I79" s="76" t="s">
        <v>36</v>
      </c>
      <c r="J79" s="76">
        <v>13945427318</v>
      </c>
      <c r="K79" s="76" t="s">
        <v>203</v>
      </c>
      <c r="L79" s="373" t="s">
        <v>204</v>
      </c>
      <c r="M79" s="252" t="s">
        <v>25</v>
      </c>
      <c r="N79" s="252">
        <v>15845183437</v>
      </c>
    </row>
    <row r="80" ht="21.95" customHeight="true" spans="1:14">
      <c r="A80" s="252"/>
      <c r="B80" s="76"/>
      <c r="C80" s="252"/>
      <c r="D80" s="252"/>
      <c r="E80" s="76" t="s">
        <v>18</v>
      </c>
      <c r="F80" s="252"/>
      <c r="G80" s="76"/>
      <c r="H80" s="76"/>
      <c r="I80" s="76"/>
      <c r="J80" s="76"/>
      <c r="K80" s="76" t="s">
        <v>205</v>
      </c>
      <c r="L80" s="373" t="s">
        <v>206</v>
      </c>
      <c r="M80" s="252" t="s">
        <v>25</v>
      </c>
      <c r="N80" s="252">
        <v>13163497131</v>
      </c>
    </row>
    <row r="81" ht="21.95" customHeight="true" spans="1:14">
      <c r="A81" s="252">
        <v>11</v>
      </c>
      <c r="B81" s="76" t="s">
        <v>207</v>
      </c>
      <c r="C81" s="375">
        <v>112</v>
      </c>
      <c r="D81" s="252"/>
      <c r="E81" s="76"/>
      <c r="F81" s="252"/>
      <c r="G81" s="76" t="s">
        <v>186</v>
      </c>
      <c r="H81" s="76" t="s">
        <v>208</v>
      </c>
      <c r="I81" s="76" t="s">
        <v>83</v>
      </c>
      <c r="J81" s="76">
        <v>13512654215</v>
      </c>
      <c r="K81" s="76" t="s">
        <v>190</v>
      </c>
      <c r="L81" s="373" t="s">
        <v>209</v>
      </c>
      <c r="M81" s="252" t="s">
        <v>45</v>
      </c>
      <c r="N81" s="252">
        <v>14784543316</v>
      </c>
    </row>
    <row r="82" ht="21.95" customHeight="true" spans="1:14">
      <c r="A82" s="252">
        <v>12</v>
      </c>
      <c r="B82" s="76" t="s">
        <v>210</v>
      </c>
      <c r="C82" s="375">
        <v>189</v>
      </c>
      <c r="D82" s="252"/>
      <c r="E82" s="76"/>
      <c r="F82" s="252"/>
      <c r="G82" s="76" t="s">
        <v>186</v>
      </c>
      <c r="H82" s="76" t="s">
        <v>187</v>
      </c>
      <c r="I82" s="76" t="s">
        <v>22</v>
      </c>
      <c r="J82" s="76">
        <v>15245431666</v>
      </c>
      <c r="K82" s="76" t="s">
        <v>188</v>
      </c>
      <c r="L82" s="373" t="s">
        <v>211</v>
      </c>
      <c r="M82" s="252" t="s">
        <v>45</v>
      </c>
      <c r="N82" s="252">
        <v>13555438456</v>
      </c>
    </row>
    <row r="83" ht="21.95" customHeight="true" spans="1:14">
      <c r="A83" s="252">
        <v>13</v>
      </c>
      <c r="B83" s="76" t="s">
        <v>212</v>
      </c>
      <c r="C83" s="375">
        <v>20.9</v>
      </c>
      <c r="D83" s="252"/>
      <c r="E83" s="76"/>
      <c r="F83" s="252"/>
      <c r="G83" s="76" t="s">
        <v>126</v>
      </c>
      <c r="H83" s="76" t="s">
        <v>213</v>
      </c>
      <c r="I83" s="76" t="s">
        <v>214</v>
      </c>
      <c r="J83" s="76">
        <v>15845181009</v>
      </c>
      <c r="K83" s="76" t="s">
        <v>183</v>
      </c>
      <c r="L83" s="373" t="s">
        <v>215</v>
      </c>
      <c r="M83" s="252" t="s">
        <v>45</v>
      </c>
      <c r="N83" s="252">
        <v>13634659504</v>
      </c>
    </row>
    <row r="84" ht="21.95" customHeight="true" spans="1:14">
      <c r="A84" s="252">
        <v>14</v>
      </c>
      <c r="B84" s="76" t="s">
        <v>216</v>
      </c>
      <c r="C84" s="375">
        <v>266</v>
      </c>
      <c r="D84" s="252"/>
      <c r="E84" s="76"/>
      <c r="F84" s="252"/>
      <c r="G84" s="76" t="s">
        <v>186</v>
      </c>
      <c r="H84" s="76" t="s">
        <v>217</v>
      </c>
      <c r="I84" s="76" t="s">
        <v>83</v>
      </c>
      <c r="J84" s="76">
        <v>18246374699</v>
      </c>
      <c r="K84" s="76" t="s">
        <v>218</v>
      </c>
      <c r="L84" s="373" t="s">
        <v>219</v>
      </c>
      <c r="M84" s="252" t="s">
        <v>25</v>
      </c>
      <c r="N84" s="252">
        <v>13212972222</v>
      </c>
    </row>
    <row r="85" ht="21.95" customHeight="true" spans="1:14">
      <c r="A85" s="252">
        <v>15</v>
      </c>
      <c r="B85" s="76" t="s">
        <v>220</v>
      </c>
      <c r="C85" s="375">
        <v>481</v>
      </c>
      <c r="D85" s="252"/>
      <c r="E85" s="76"/>
      <c r="F85" s="252"/>
      <c r="G85" s="76" t="s">
        <v>186</v>
      </c>
      <c r="H85" s="76" t="s">
        <v>221</v>
      </c>
      <c r="I85" s="76" t="s">
        <v>83</v>
      </c>
      <c r="J85" s="76">
        <v>18249227789</v>
      </c>
      <c r="K85" s="76" t="s">
        <v>222</v>
      </c>
      <c r="L85" s="373" t="s">
        <v>223</v>
      </c>
      <c r="M85" s="252" t="s">
        <v>45</v>
      </c>
      <c r="N85" s="252">
        <v>13763635559</v>
      </c>
    </row>
    <row r="86" ht="21.95" customHeight="true" spans="1:14">
      <c r="A86" s="252">
        <v>16</v>
      </c>
      <c r="B86" s="76" t="s">
        <v>224</v>
      </c>
      <c r="C86" s="375">
        <v>130</v>
      </c>
      <c r="D86" s="252"/>
      <c r="E86" s="76"/>
      <c r="F86" s="252"/>
      <c r="G86" s="76" t="s">
        <v>194</v>
      </c>
      <c r="H86" s="76" t="s">
        <v>225</v>
      </c>
      <c r="I86" s="76" t="s">
        <v>77</v>
      </c>
      <c r="J86" s="76">
        <v>13258620055</v>
      </c>
      <c r="K86" s="76" t="s">
        <v>226</v>
      </c>
      <c r="L86" s="373" t="s">
        <v>227</v>
      </c>
      <c r="M86" s="252" t="s">
        <v>25</v>
      </c>
      <c r="N86" s="252" t="s">
        <v>228</v>
      </c>
    </row>
    <row r="87" ht="21.95" customHeight="true" spans="1:14">
      <c r="A87" s="252">
        <v>17</v>
      </c>
      <c r="B87" s="76" t="s">
        <v>229</v>
      </c>
      <c r="C87" s="375">
        <v>179</v>
      </c>
      <c r="D87" s="252"/>
      <c r="E87" s="76"/>
      <c r="F87" s="252"/>
      <c r="G87" s="76" t="s">
        <v>58</v>
      </c>
      <c r="H87" s="76" t="s">
        <v>230</v>
      </c>
      <c r="I87" s="76" t="s">
        <v>83</v>
      </c>
      <c r="J87" s="76">
        <v>13836611559</v>
      </c>
      <c r="K87" s="76" t="s">
        <v>231</v>
      </c>
      <c r="L87" s="373" t="s">
        <v>232</v>
      </c>
      <c r="M87" s="252" t="s">
        <v>25</v>
      </c>
      <c r="N87" s="252">
        <v>15245433747</v>
      </c>
    </row>
    <row r="88" ht="21.95" customHeight="true" spans="1:14">
      <c r="A88" s="252">
        <v>18</v>
      </c>
      <c r="B88" s="76" t="s">
        <v>233</v>
      </c>
      <c r="C88" s="375">
        <v>110</v>
      </c>
      <c r="D88" s="252"/>
      <c r="E88" s="76"/>
      <c r="F88" s="252"/>
      <c r="G88" s="76" t="s">
        <v>58</v>
      </c>
      <c r="H88" s="76" t="s">
        <v>230</v>
      </c>
      <c r="I88" s="76" t="s">
        <v>83</v>
      </c>
      <c r="J88" s="76">
        <v>13836611560</v>
      </c>
      <c r="K88" s="76" t="s">
        <v>231</v>
      </c>
      <c r="L88" s="373" t="s">
        <v>234</v>
      </c>
      <c r="M88" s="252" t="s">
        <v>45</v>
      </c>
      <c r="N88" s="252">
        <v>18324642467</v>
      </c>
    </row>
    <row r="89" ht="21.95" customHeight="true" spans="1:14">
      <c r="A89" s="371" t="s">
        <v>235</v>
      </c>
      <c r="B89" s="371"/>
      <c r="C89" s="371"/>
      <c r="D89" s="371"/>
      <c r="E89" s="371"/>
      <c r="F89" s="371"/>
      <c r="G89" s="371"/>
      <c r="H89" s="371"/>
      <c r="I89" s="371"/>
      <c r="J89" s="371"/>
      <c r="K89" s="371"/>
      <c r="L89" s="371"/>
      <c r="M89" s="252"/>
      <c r="N89" s="252"/>
    </row>
    <row r="90" ht="21.95" customHeight="true" spans="1:14">
      <c r="A90" s="252"/>
      <c r="B90" s="252"/>
      <c r="C90" s="369" t="s">
        <v>20</v>
      </c>
      <c r="D90" s="369" t="s">
        <v>34</v>
      </c>
      <c r="E90" s="369" t="s">
        <v>46</v>
      </c>
      <c r="F90" s="369" t="s">
        <v>58</v>
      </c>
      <c r="G90" s="369" t="s">
        <v>66</v>
      </c>
      <c r="H90" s="369" t="s">
        <v>236</v>
      </c>
      <c r="I90" s="369" t="s">
        <v>81</v>
      </c>
      <c r="J90" s="369" t="s">
        <v>116</v>
      </c>
      <c r="K90" s="369" t="s">
        <v>186</v>
      </c>
      <c r="L90" s="370" t="s">
        <v>194</v>
      </c>
      <c r="M90" s="252"/>
      <c r="N90" s="252"/>
    </row>
    <row r="91" ht="39.95" customHeight="true" spans="1:14">
      <c r="A91" s="376" t="s">
        <v>237</v>
      </c>
      <c r="B91" s="376"/>
      <c r="C91" s="377" t="s">
        <v>238</v>
      </c>
      <c r="D91" s="377" t="s">
        <v>239</v>
      </c>
      <c r="E91" s="377" t="s">
        <v>240</v>
      </c>
      <c r="F91" s="377" t="s">
        <v>241</v>
      </c>
      <c r="G91" s="377" t="s">
        <v>242</v>
      </c>
      <c r="H91" s="377" t="s">
        <v>243</v>
      </c>
      <c r="I91" s="377" t="s">
        <v>244</v>
      </c>
      <c r="J91" s="377" t="s">
        <v>245</v>
      </c>
      <c r="K91" s="377" t="s">
        <v>246</v>
      </c>
      <c r="L91" s="377" t="s">
        <v>247</v>
      </c>
      <c r="M91" s="252"/>
      <c r="N91" s="252"/>
    </row>
    <row r="92" ht="39.95" customHeight="true" spans="1:14">
      <c r="A92" s="252" t="s">
        <v>248</v>
      </c>
      <c r="B92" s="252"/>
      <c r="C92" s="377" t="s">
        <v>249</v>
      </c>
      <c r="D92" s="377" t="s">
        <v>250</v>
      </c>
      <c r="E92" s="377"/>
      <c r="F92" s="377" t="s">
        <v>251</v>
      </c>
      <c r="G92" s="377" t="s">
        <v>252</v>
      </c>
      <c r="H92" s="377" t="s">
        <v>253</v>
      </c>
      <c r="I92" s="377"/>
      <c r="J92" s="377" t="s">
        <v>254</v>
      </c>
      <c r="K92" s="377" t="s">
        <v>255</v>
      </c>
      <c r="L92" s="377" t="s">
        <v>256</v>
      </c>
      <c r="M92" s="252"/>
      <c r="N92" s="252"/>
    </row>
    <row r="93" ht="21.95" customHeight="true" spans="1:14">
      <c r="A93" s="369" t="s">
        <v>257</v>
      </c>
      <c r="B93" s="370" t="s">
        <v>258</v>
      </c>
      <c r="C93" s="370"/>
      <c r="D93" s="370"/>
      <c r="E93" s="370"/>
      <c r="F93" s="370"/>
      <c r="G93" s="370"/>
      <c r="H93" s="370"/>
      <c r="I93" s="370"/>
      <c r="J93" s="370"/>
      <c r="K93" s="370"/>
      <c r="L93" s="370"/>
      <c r="M93" s="370"/>
      <c r="N93" s="370"/>
    </row>
    <row r="94" ht="35.1" customHeight="true" spans="1:14">
      <c r="A94" s="252">
        <v>19</v>
      </c>
      <c r="B94" s="76" t="s">
        <v>259</v>
      </c>
      <c r="C94" s="252">
        <v>21.87</v>
      </c>
      <c r="D94" s="252">
        <v>9.18</v>
      </c>
      <c r="E94" s="76" t="s">
        <v>260</v>
      </c>
      <c r="F94" s="252" t="s">
        <v>122</v>
      </c>
      <c r="G94" s="252" t="s">
        <v>236</v>
      </c>
      <c r="H94" s="252" t="s">
        <v>261</v>
      </c>
      <c r="I94" s="252" t="s">
        <v>83</v>
      </c>
      <c r="J94" s="252">
        <v>13512697011</v>
      </c>
      <c r="K94" s="252" t="s">
        <v>262</v>
      </c>
      <c r="L94" s="252" t="s">
        <v>122</v>
      </c>
      <c r="M94" s="252" t="s">
        <v>122</v>
      </c>
      <c r="N94" s="252" t="s">
        <v>122</v>
      </c>
    </row>
    <row r="95" ht="21.95" customHeight="true" spans="1:14">
      <c r="A95" s="252">
        <v>20</v>
      </c>
      <c r="B95" s="76" t="s">
        <v>263</v>
      </c>
      <c r="C95" s="252">
        <v>66.75</v>
      </c>
      <c r="D95" s="252">
        <v>24</v>
      </c>
      <c r="E95" s="76" t="s">
        <v>18</v>
      </c>
      <c r="F95" s="252" t="s">
        <v>122</v>
      </c>
      <c r="G95" s="252" t="s">
        <v>236</v>
      </c>
      <c r="H95" s="252" t="s">
        <v>264</v>
      </c>
      <c r="I95" s="252" t="s">
        <v>265</v>
      </c>
      <c r="J95" s="252">
        <v>15845185158</v>
      </c>
      <c r="K95" s="252" t="s">
        <v>266</v>
      </c>
      <c r="L95" s="252" t="s">
        <v>267</v>
      </c>
      <c r="M95" s="252" t="s">
        <v>25</v>
      </c>
      <c r="N95" s="252">
        <v>18745401067</v>
      </c>
    </row>
    <row r="96" ht="21.95" customHeight="true" spans="1:14">
      <c r="A96" s="252"/>
      <c r="B96" s="76"/>
      <c r="C96" s="252"/>
      <c r="D96" s="252"/>
      <c r="E96" s="76" t="s">
        <v>18</v>
      </c>
      <c r="F96" s="252" t="s">
        <v>122</v>
      </c>
      <c r="G96" s="252"/>
      <c r="H96" s="252"/>
      <c r="I96" s="252"/>
      <c r="J96" s="252"/>
      <c r="K96" s="252" t="s">
        <v>268</v>
      </c>
      <c r="L96" s="252" t="s">
        <v>269</v>
      </c>
      <c r="M96" s="252" t="s">
        <v>25</v>
      </c>
      <c r="N96" s="252">
        <v>13845421829</v>
      </c>
    </row>
    <row r="97" ht="21.95" customHeight="true" spans="1:14">
      <c r="A97" s="252"/>
      <c r="B97" s="76"/>
      <c r="C97" s="252"/>
      <c r="D97" s="252"/>
      <c r="E97" s="76" t="s">
        <v>18</v>
      </c>
      <c r="F97" s="252" t="s">
        <v>122</v>
      </c>
      <c r="G97" s="252"/>
      <c r="H97" s="252"/>
      <c r="I97" s="252"/>
      <c r="J97" s="252"/>
      <c r="K97" s="252" t="s">
        <v>262</v>
      </c>
      <c r="L97" s="252" t="s">
        <v>122</v>
      </c>
      <c r="M97" s="252" t="s">
        <v>122</v>
      </c>
      <c r="N97" s="252" t="s">
        <v>122</v>
      </c>
    </row>
    <row r="98" ht="21.95" customHeight="true" spans="1:14">
      <c r="A98" s="252"/>
      <c r="B98" s="76"/>
      <c r="C98" s="252"/>
      <c r="D98" s="252"/>
      <c r="E98" s="76" t="s">
        <v>18</v>
      </c>
      <c r="F98" s="252" t="s">
        <v>122</v>
      </c>
      <c r="G98" s="252" t="s">
        <v>20</v>
      </c>
      <c r="H98" s="252"/>
      <c r="I98" s="252"/>
      <c r="J98" s="252"/>
      <c r="K98" s="252" t="s">
        <v>23</v>
      </c>
      <c r="L98" s="252" t="s">
        <v>270</v>
      </c>
      <c r="M98" s="252" t="s">
        <v>45</v>
      </c>
      <c r="N98" s="252">
        <v>18203313456</v>
      </c>
    </row>
    <row r="99" ht="21.95" customHeight="true" spans="1:14">
      <c r="A99" s="252">
        <v>21</v>
      </c>
      <c r="B99" s="252" t="s">
        <v>271</v>
      </c>
      <c r="C99" s="252">
        <v>171</v>
      </c>
      <c r="D99" s="252">
        <v>36.25</v>
      </c>
      <c r="E99" s="76" t="s">
        <v>18</v>
      </c>
      <c r="F99" s="252" t="s">
        <v>122</v>
      </c>
      <c r="G99" s="252" t="s">
        <v>81</v>
      </c>
      <c r="H99" s="252" t="s">
        <v>272</v>
      </c>
      <c r="I99" s="252" t="s">
        <v>77</v>
      </c>
      <c r="J99" s="252">
        <v>15545428415</v>
      </c>
      <c r="K99" s="252" t="s">
        <v>205</v>
      </c>
      <c r="L99" s="252" t="s">
        <v>273</v>
      </c>
      <c r="M99" s="252" t="s">
        <v>25</v>
      </c>
      <c r="N99" s="252">
        <v>13512651112</v>
      </c>
    </row>
    <row r="100" ht="21.95" customHeight="true" spans="1:14">
      <c r="A100" s="252"/>
      <c r="B100" s="252"/>
      <c r="C100" s="252"/>
      <c r="D100" s="252"/>
      <c r="E100" s="76" t="s">
        <v>18</v>
      </c>
      <c r="F100" s="252" t="s">
        <v>122</v>
      </c>
      <c r="G100" s="252"/>
      <c r="H100" s="252"/>
      <c r="I100" s="252"/>
      <c r="J100" s="252"/>
      <c r="K100" s="252" t="s">
        <v>274</v>
      </c>
      <c r="L100" s="252" t="s">
        <v>275</v>
      </c>
      <c r="M100" s="252" t="s">
        <v>25</v>
      </c>
      <c r="N100" s="252">
        <v>15945420558</v>
      </c>
    </row>
    <row r="101" ht="21.95" customHeight="true" spans="1:14">
      <c r="A101" s="252"/>
      <c r="B101" s="252"/>
      <c r="C101" s="252"/>
      <c r="D101" s="252"/>
      <c r="E101" s="76" t="s">
        <v>18</v>
      </c>
      <c r="F101" s="252" t="s">
        <v>122</v>
      </c>
      <c r="G101" s="252"/>
      <c r="H101" s="252"/>
      <c r="I101" s="252"/>
      <c r="J101" s="252"/>
      <c r="K101" s="252" t="s">
        <v>276</v>
      </c>
      <c r="L101" s="252" t="s">
        <v>277</v>
      </c>
      <c r="M101" s="252" t="s">
        <v>25</v>
      </c>
      <c r="N101" s="252">
        <v>13836610454</v>
      </c>
    </row>
    <row r="102" ht="21.95" customHeight="true" spans="1:14">
      <c r="A102" s="252"/>
      <c r="B102" s="252"/>
      <c r="C102" s="252"/>
      <c r="D102" s="252"/>
      <c r="E102" s="76" t="s">
        <v>18</v>
      </c>
      <c r="F102" s="252" t="s">
        <v>122</v>
      </c>
      <c r="G102" s="252"/>
      <c r="H102" s="252"/>
      <c r="I102" s="252"/>
      <c r="J102" s="252"/>
      <c r="K102" s="252" t="s">
        <v>278</v>
      </c>
      <c r="L102" s="252" t="s">
        <v>279</v>
      </c>
      <c r="M102" s="252" t="s">
        <v>25</v>
      </c>
      <c r="N102" s="252">
        <v>13089653337</v>
      </c>
    </row>
    <row r="103" ht="21.95" customHeight="true" spans="1:14">
      <c r="A103" s="252"/>
      <c r="B103" s="252"/>
      <c r="C103" s="252"/>
      <c r="D103" s="252"/>
      <c r="E103" s="76" t="s">
        <v>18</v>
      </c>
      <c r="F103" s="252" t="s">
        <v>122</v>
      </c>
      <c r="G103" s="252"/>
      <c r="H103" s="252"/>
      <c r="I103" s="252"/>
      <c r="J103" s="252"/>
      <c r="K103" s="252" t="s">
        <v>84</v>
      </c>
      <c r="L103" s="252" t="s">
        <v>280</v>
      </c>
      <c r="M103" s="252" t="s">
        <v>45</v>
      </c>
      <c r="N103" s="252">
        <v>13604693076</v>
      </c>
    </row>
    <row r="104" ht="21.95" customHeight="true" spans="1:14">
      <c r="A104" s="252"/>
      <c r="B104" s="252"/>
      <c r="C104" s="252"/>
      <c r="D104" s="252"/>
      <c r="E104" s="76" t="s">
        <v>18</v>
      </c>
      <c r="F104" s="252" t="s">
        <v>122</v>
      </c>
      <c r="G104" s="252"/>
      <c r="H104" s="252"/>
      <c r="I104" s="252"/>
      <c r="J104" s="252"/>
      <c r="K104" s="252" t="s">
        <v>281</v>
      </c>
      <c r="L104" s="252" t="s">
        <v>122</v>
      </c>
      <c r="M104" s="252" t="s">
        <v>122</v>
      </c>
      <c r="N104" s="252" t="s">
        <v>122</v>
      </c>
    </row>
    <row r="105" ht="21.95" customHeight="true" spans="1:14">
      <c r="A105" s="252"/>
      <c r="B105" s="252"/>
      <c r="C105" s="252"/>
      <c r="D105" s="252"/>
      <c r="E105" s="76" t="s">
        <v>18</v>
      </c>
      <c r="F105" s="252" t="s">
        <v>122</v>
      </c>
      <c r="G105" s="252" t="s">
        <v>236</v>
      </c>
      <c r="H105" s="252" t="s">
        <v>282</v>
      </c>
      <c r="I105" s="252" t="s">
        <v>22</v>
      </c>
      <c r="J105" s="252">
        <v>15245436456</v>
      </c>
      <c r="K105" s="252" t="s">
        <v>283</v>
      </c>
      <c r="L105" s="252" t="s">
        <v>284</v>
      </c>
      <c r="M105" s="252" t="s">
        <v>25</v>
      </c>
      <c r="N105" s="252">
        <v>13089654446</v>
      </c>
    </row>
    <row r="106" ht="21.95" customHeight="true" spans="1:14">
      <c r="A106" s="252"/>
      <c r="B106" s="252"/>
      <c r="C106" s="252"/>
      <c r="D106" s="252"/>
      <c r="E106" s="76" t="s">
        <v>18</v>
      </c>
      <c r="F106" s="252" t="s">
        <v>122</v>
      </c>
      <c r="G106" s="252"/>
      <c r="H106" s="252"/>
      <c r="I106" s="252"/>
      <c r="J106" s="252"/>
      <c r="K106" s="252" t="s">
        <v>285</v>
      </c>
      <c r="L106" s="252" t="s">
        <v>286</v>
      </c>
      <c r="M106" s="252" t="s">
        <v>25</v>
      </c>
      <c r="N106" s="252">
        <v>15246425266</v>
      </c>
    </row>
    <row r="107" ht="21.95" customHeight="true" spans="1:14">
      <c r="A107" s="252"/>
      <c r="B107" s="252"/>
      <c r="C107" s="252"/>
      <c r="D107" s="252"/>
      <c r="E107" s="76" t="s">
        <v>18</v>
      </c>
      <c r="F107" s="252" t="s">
        <v>122</v>
      </c>
      <c r="G107" s="252"/>
      <c r="H107" s="252"/>
      <c r="I107" s="252"/>
      <c r="J107" s="252"/>
      <c r="K107" s="252" t="s">
        <v>287</v>
      </c>
      <c r="L107" s="252" t="s">
        <v>288</v>
      </c>
      <c r="M107" s="252" t="s">
        <v>25</v>
      </c>
      <c r="N107" s="252">
        <v>13351440555</v>
      </c>
    </row>
    <row r="108" ht="21.95" customHeight="true" spans="1:14">
      <c r="A108" s="252"/>
      <c r="B108" s="252"/>
      <c r="C108" s="252"/>
      <c r="D108" s="252"/>
      <c r="E108" s="76" t="s">
        <v>18</v>
      </c>
      <c r="F108" s="252" t="s">
        <v>122</v>
      </c>
      <c r="G108" s="252" t="s">
        <v>20</v>
      </c>
      <c r="H108" s="252" t="s">
        <v>289</v>
      </c>
      <c r="I108" s="252" t="s">
        <v>77</v>
      </c>
      <c r="J108" s="252">
        <v>15326549777</v>
      </c>
      <c r="K108" s="252" t="s">
        <v>290</v>
      </c>
      <c r="L108" s="252" t="s">
        <v>291</v>
      </c>
      <c r="M108" s="252" t="s">
        <v>25</v>
      </c>
      <c r="N108" s="252">
        <v>15845181566</v>
      </c>
    </row>
    <row r="109" ht="21.95" customHeight="true" spans="1:14">
      <c r="A109" s="252"/>
      <c r="B109" s="252"/>
      <c r="C109" s="252"/>
      <c r="D109" s="252"/>
      <c r="E109" s="76" t="s">
        <v>18</v>
      </c>
      <c r="F109" s="252" t="s">
        <v>122</v>
      </c>
      <c r="G109" s="252"/>
      <c r="H109" s="252"/>
      <c r="I109" s="252"/>
      <c r="J109" s="252"/>
      <c r="K109" s="252" t="s">
        <v>28</v>
      </c>
      <c r="L109" s="252" t="s">
        <v>292</v>
      </c>
      <c r="M109" s="252" t="s">
        <v>45</v>
      </c>
      <c r="N109" s="252">
        <v>18845477528</v>
      </c>
    </row>
    <row r="110" ht="21.95" customHeight="true" spans="1:14">
      <c r="A110" s="252"/>
      <c r="B110" s="252"/>
      <c r="C110" s="252"/>
      <c r="D110" s="252"/>
      <c r="E110" s="76" t="s">
        <v>18</v>
      </c>
      <c r="F110" s="252" t="s">
        <v>122</v>
      </c>
      <c r="G110" s="252"/>
      <c r="H110" s="252"/>
      <c r="I110" s="252"/>
      <c r="J110" s="252"/>
      <c r="K110" s="252" t="s">
        <v>293</v>
      </c>
      <c r="L110" s="252" t="s">
        <v>294</v>
      </c>
      <c r="M110" s="252" t="s">
        <v>25</v>
      </c>
      <c r="N110" s="252">
        <v>18182847666</v>
      </c>
    </row>
    <row r="111" ht="21.95" customHeight="true" spans="1:14">
      <c r="A111" s="252">
        <v>22</v>
      </c>
      <c r="B111" s="76" t="s">
        <v>295</v>
      </c>
      <c r="C111" s="76">
        <v>263</v>
      </c>
      <c r="D111" s="252"/>
      <c r="E111" s="76"/>
      <c r="F111" s="252" t="s">
        <v>122</v>
      </c>
      <c r="G111" s="76" t="s">
        <v>236</v>
      </c>
      <c r="H111" s="76" t="s">
        <v>296</v>
      </c>
      <c r="I111" s="76" t="s">
        <v>83</v>
      </c>
      <c r="J111" s="76">
        <v>13512697919</v>
      </c>
      <c r="K111" s="76" t="s">
        <v>262</v>
      </c>
      <c r="L111" s="252" t="s">
        <v>122</v>
      </c>
      <c r="M111" s="252" t="s">
        <v>122</v>
      </c>
      <c r="N111" s="252" t="s">
        <v>122</v>
      </c>
    </row>
    <row r="112" ht="21.95" customHeight="true" spans="1:14">
      <c r="A112" s="252">
        <v>23</v>
      </c>
      <c r="B112" s="76" t="s">
        <v>297</v>
      </c>
      <c r="C112" s="252">
        <v>72.9</v>
      </c>
      <c r="D112" s="252">
        <v>19</v>
      </c>
      <c r="E112" s="76" t="s">
        <v>18</v>
      </c>
      <c r="F112" s="252" t="s">
        <v>122</v>
      </c>
      <c r="G112" s="252" t="s">
        <v>81</v>
      </c>
      <c r="H112" s="252" t="s">
        <v>298</v>
      </c>
      <c r="I112" s="252" t="s">
        <v>77</v>
      </c>
      <c r="J112" s="252">
        <v>13945427987</v>
      </c>
      <c r="K112" s="252" t="s">
        <v>278</v>
      </c>
      <c r="L112" s="252" t="s">
        <v>299</v>
      </c>
      <c r="M112" s="252" t="s">
        <v>45</v>
      </c>
      <c r="N112" s="252">
        <v>18994946777</v>
      </c>
    </row>
    <row r="113" ht="21.95" customHeight="true" spans="1:14">
      <c r="A113" s="252"/>
      <c r="B113" s="76"/>
      <c r="C113" s="252"/>
      <c r="D113" s="252"/>
      <c r="E113" s="76" t="s">
        <v>18</v>
      </c>
      <c r="F113" s="252" t="s">
        <v>122</v>
      </c>
      <c r="G113" s="252"/>
      <c r="H113" s="252"/>
      <c r="I113" s="252"/>
      <c r="J113" s="252"/>
      <c r="K113" s="252" t="s">
        <v>84</v>
      </c>
      <c r="L113" s="252" t="s">
        <v>280</v>
      </c>
      <c r="M113" s="252" t="s">
        <v>45</v>
      </c>
      <c r="N113" s="252">
        <v>13604693076</v>
      </c>
    </row>
    <row r="114" ht="21.95" customHeight="true" spans="1:14">
      <c r="A114" s="252"/>
      <c r="B114" s="76"/>
      <c r="C114" s="252"/>
      <c r="D114" s="252"/>
      <c r="E114" s="76" t="s">
        <v>18</v>
      </c>
      <c r="F114" s="252" t="s">
        <v>122</v>
      </c>
      <c r="G114" s="252"/>
      <c r="H114" s="252"/>
      <c r="I114" s="252"/>
      <c r="J114" s="252"/>
      <c r="K114" s="252" t="s">
        <v>86</v>
      </c>
      <c r="L114" s="252" t="s">
        <v>300</v>
      </c>
      <c r="M114" s="252" t="s">
        <v>45</v>
      </c>
      <c r="N114" s="252">
        <v>18246378977</v>
      </c>
    </row>
    <row r="115" ht="21.95" customHeight="true" spans="1:14">
      <c r="A115" s="252"/>
      <c r="B115" s="76"/>
      <c r="C115" s="252"/>
      <c r="D115" s="252"/>
      <c r="E115" s="76" t="s">
        <v>18</v>
      </c>
      <c r="F115" s="252" t="s">
        <v>122</v>
      </c>
      <c r="G115" s="252"/>
      <c r="H115" s="252"/>
      <c r="I115" s="252"/>
      <c r="J115" s="252"/>
      <c r="K115" s="252" t="s">
        <v>92</v>
      </c>
      <c r="L115" s="252" t="s">
        <v>301</v>
      </c>
      <c r="M115" s="252" t="s">
        <v>45</v>
      </c>
      <c r="N115" s="252">
        <v>15046452441</v>
      </c>
    </row>
    <row r="116" ht="36.95" customHeight="true" spans="1:14">
      <c r="A116" s="252">
        <v>24</v>
      </c>
      <c r="B116" s="76" t="s">
        <v>302</v>
      </c>
      <c r="C116" s="252">
        <v>19</v>
      </c>
      <c r="D116" s="252">
        <v>8</v>
      </c>
      <c r="E116" s="76" t="s">
        <v>303</v>
      </c>
      <c r="F116" s="252" t="s">
        <v>122</v>
      </c>
      <c r="G116" s="252" t="s">
        <v>34</v>
      </c>
      <c r="H116" s="62"/>
      <c r="I116" s="62"/>
      <c r="J116" s="62"/>
      <c r="K116" s="252" t="s">
        <v>113</v>
      </c>
      <c r="L116" s="252" t="s">
        <v>304</v>
      </c>
      <c r="M116" s="252" t="s">
        <v>305</v>
      </c>
      <c r="N116" s="252">
        <v>13512697266</v>
      </c>
    </row>
    <row r="117" ht="21.95" customHeight="true" spans="1:14">
      <c r="A117" s="252">
        <v>25</v>
      </c>
      <c r="B117" s="76" t="s">
        <v>306</v>
      </c>
      <c r="C117" s="252">
        <v>18.5</v>
      </c>
      <c r="D117" s="252">
        <v>7</v>
      </c>
      <c r="E117" s="76" t="s">
        <v>18</v>
      </c>
      <c r="F117" s="252" t="s">
        <v>122</v>
      </c>
      <c r="G117" s="252" t="s">
        <v>34</v>
      </c>
      <c r="H117" s="252" t="s">
        <v>307</v>
      </c>
      <c r="I117" s="252" t="s">
        <v>77</v>
      </c>
      <c r="J117" s="252">
        <v>15945422333</v>
      </c>
      <c r="K117" s="252" t="s">
        <v>129</v>
      </c>
      <c r="L117" s="252" t="s">
        <v>308</v>
      </c>
      <c r="M117" s="252" t="s">
        <v>45</v>
      </c>
      <c r="N117" s="252">
        <v>13945426600</v>
      </c>
    </row>
    <row r="118" ht="21.95" customHeight="true" spans="1:14">
      <c r="A118" s="252"/>
      <c r="B118" s="76"/>
      <c r="C118" s="252"/>
      <c r="D118" s="252"/>
      <c r="E118" s="76" t="s">
        <v>18</v>
      </c>
      <c r="F118" s="252" t="s">
        <v>122</v>
      </c>
      <c r="G118" s="252"/>
      <c r="H118" s="252"/>
      <c r="I118" s="252"/>
      <c r="J118" s="252"/>
      <c r="K118" s="252" t="s">
        <v>309</v>
      </c>
      <c r="L118" s="252" t="s">
        <v>310</v>
      </c>
      <c r="M118" s="252" t="s">
        <v>25</v>
      </c>
      <c r="N118" s="252">
        <v>18246373369</v>
      </c>
    </row>
    <row r="119" ht="21.95" customHeight="true" spans="1:14">
      <c r="A119" s="252"/>
      <c r="B119" s="76"/>
      <c r="C119" s="252"/>
      <c r="D119" s="252"/>
      <c r="E119" s="76" t="s">
        <v>18</v>
      </c>
      <c r="F119" s="252" t="s">
        <v>122</v>
      </c>
      <c r="G119" s="252"/>
      <c r="H119" s="252"/>
      <c r="I119" s="252"/>
      <c r="J119" s="252"/>
      <c r="K119" s="252" t="s">
        <v>131</v>
      </c>
      <c r="L119" s="252" t="s">
        <v>311</v>
      </c>
      <c r="M119" s="252" t="s">
        <v>45</v>
      </c>
      <c r="N119" s="252">
        <v>15765352567</v>
      </c>
    </row>
    <row r="120" ht="21.95" customHeight="true" spans="1:14">
      <c r="A120" s="252">
        <v>26</v>
      </c>
      <c r="B120" s="76" t="s">
        <v>312</v>
      </c>
      <c r="C120" s="252">
        <v>46</v>
      </c>
      <c r="D120" s="252">
        <v>19</v>
      </c>
      <c r="E120" s="76" t="s">
        <v>18</v>
      </c>
      <c r="F120" s="252" t="s">
        <v>122</v>
      </c>
      <c r="G120" s="252" t="s">
        <v>34</v>
      </c>
      <c r="H120" s="252" t="s">
        <v>313</v>
      </c>
      <c r="I120" s="252" t="s">
        <v>118</v>
      </c>
      <c r="J120" s="252">
        <v>1546452921</v>
      </c>
      <c r="K120" s="252" t="s">
        <v>129</v>
      </c>
      <c r="L120" s="252" t="s">
        <v>314</v>
      </c>
      <c r="M120" s="252" t="s">
        <v>305</v>
      </c>
      <c r="N120" s="252">
        <v>13845460599</v>
      </c>
    </row>
    <row r="121" ht="21.95" customHeight="true" spans="1:14">
      <c r="A121" s="252"/>
      <c r="B121" s="76"/>
      <c r="C121" s="252"/>
      <c r="D121" s="252"/>
      <c r="E121" s="76" t="s">
        <v>18</v>
      </c>
      <c r="F121" s="252" t="s">
        <v>122</v>
      </c>
      <c r="G121" s="252"/>
      <c r="H121" s="252"/>
      <c r="I121" s="252"/>
      <c r="J121" s="252"/>
      <c r="K121" s="252" t="s">
        <v>315</v>
      </c>
      <c r="L121" s="252" t="s">
        <v>316</v>
      </c>
      <c r="M121" s="252" t="s">
        <v>25</v>
      </c>
      <c r="N121" s="252">
        <v>13836686222</v>
      </c>
    </row>
    <row r="122" ht="21.95" customHeight="true" spans="1:14">
      <c r="A122" s="252"/>
      <c r="B122" s="76"/>
      <c r="C122" s="252"/>
      <c r="D122" s="252"/>
      <c r="E122" s="76" t="s">
        <v>18</v>
      </c>
      <c r="F122" s="252" t="s">
        <v>122</v>
      </c>
      <c r="G122" s="252"/>
      <c r="H122" s="252"/>
      <c r="I122" s="252"/>
      <c r="J122" s="252"/>
      <c r="K122" s="252" t="s">
        <v>143</v>
      </c>
      <c r="L122" s="373" t="s">
        <v>317</v>
      </c>
      <c r="M122" s="252" t="s">
        <v>45</v>
      </c>
      <c r="N122" s="252">
        <v>13836688613</v>
      </c>
    </row>
    <row r="123" ht="21.95" customHeight="true" spans="1:14">
      <c r="A123" s="252"/>
      <c r="B123" s="76"/>
      <c r="C123" s="252"/>
      <c r="D123" s="252"/>
      <c r="E123" s="76" t="s">
        <v>18</v>
      </c>
      <c r="F123" s="252" t="s">
        <v>122</v>
      </c>
      <c r="G123" s="252"/>
      <c r="H123" s="252"/>
      <c r="I123" s="252"/>
      <c r="J123" s="252"/>
      <c r="K123" s="252" t="s">
        <v>318</v>
      </c>
      <c r="L123" s="252" t="s">
        <v>319</v>
      </c>
      <c r="M123" s="252" t="s">
        <v>25</v>
      </c>
      <c r="N123" s="252">
        <v>18545089333</v>
      </c>
    </row>
    <row r="124" ht="21.95" customHeight="true" spans="1:14">
      <c r="A124" s="252"/>
      <c r="B124" s="76"/>
      <c r="C124" s="252"/>
      <c r="D124" s="252"/>
      <c r="E124" s="76" t="s">
        <v>18</v>
      </c>
      <c r="F124" s="252" t="s">
        <v>122</v>
      </c>
      <c r="G124" s="252"/>
      <c r="H124" s="252"/>
      <c r="I124" s="252"/>
      <c r="J124" s="252"/>
      <c r="K124" s="252" t="s">
        <v>111</v>
      </c>
      <c r="L124" s="252" t="s">
        <v>320</v>
      </c>
      <c r="M124" s="252" t="s">
        <v>305</v>
      </c>
      <c r="N124" s="252">
        <v>15945421851</v>
      </c>
    </row>
    <row r="125" ht="21.95" customHeight="true" spans="1:14">
      <c r="A125" s="252">
        <v>27</v>
      </c>
      <c r="B125" s="76" t="s">
        <v>321</v>
      </c>
      <c r="C125" s="252">
        <v>5.5</v>
      </c>
      <c r="D125" s="252">
        <v>6</v>
      </c>
      <c r="E125" s="76" t="s">
        <v>18</v>
      </c>
      <c r="F125" s="252" t="s">
        <v>122</v>
      </c>
      <c r="G125" s="252" t="s">
        <v>34</v>
      </c>
      <c r="H125" s="252" t="s">
        <v>322</v>
      </c>
      <c r="I125" s="252" t="s">
        <v>323</v>
      </c>
      <c r="J125" s="252">
        <v>13351863222</v>
      </c>
      <c r="K125" s="252" t="s">
        <v>324</v>
      </c>
      <c r="L125" s="252" t="s">
        <v>325</v>
      </c>
      <c r="M125" s="252" t="s">
        <v>25</v>
      </c>
      <c r="N125" s="252">
        <v>13836687733</v>
      </c>
    </row>
    <row r="126" ht="21.95" customHeight="true" spans="1:14">
      <c r="A126" s="252"/>
      <c r="B126" s="76"/>
      <c r="C126" s="252"/>
      <c r="D126" s="252"/>
      <c r="E126" s="76" t="s">
        <v>18</v>
      </c>
      <c r="F126" s="252" t="s">
        <v>122</v>
      </c>
      <c r="G126" s="252"/>
      <c r="H126" s="252"/>
      <c r="I126" s="252"/>
      <c r="J126" s="252"/>
      <c r="K126" s="76" t="s">
        <v>41</v>
      </c>
      <c r="L126" s="373" t="s">
        <v>326</v>
      </c>
      <c r="M126" s="252" t="s">
        <v>45</v>
      </c>
      <c r="N126" s="252">
        <v>13946476266</v>
      </c>
    </row>
    <row r="127" ht="21.95" customHeight="true" spans="1:14">
      <c r="A127" s="252">
        <v>28</v>
      </c>
      <c r="B127" s="76" t="s">
        <v>327</v>
      </c>
      <c r="C127" s="252">
        <v>63.5</v>
      </c>
      <c r="D127" s="252">
        <v>15</v>
      </c>
      <c r="E127" s="76" t="s">
        <v>18</v>
      </c>
      <c r="F127" s="252" t="s">
        <v>122</v>
      </c>
      <c r="G127" s="252" t="s">
        <v>34</v>
      </c>
      <c r="H127" s="252" t="s">
        <v>328</v>
      </c>
      <c r="I127" s="252" t="s">
        <v>214</v>
      </c>
      <c r="J127" s="252">
        <v>13234541888</v>
      </c>
      <c r="K127" s="252" t="s">
        <v>329</v>
      </c>
      <c r="L127" s="252" t="s">
        <v>330</v>
      </c>
      <c r="M127" s="252" t="s">
        <v>25</v>
      </c>
      <c r="N127" s="252">
        <v>15846978980</v>
      </c>
    </row>
    <row r="128" ht="21.95" customHeight="true" spans="1:14">
      <c r="A128" s="252"/>
      <c r="B128" s="76"/>
      <c r="C128" s="252"/>
      <c r="D128" s="252"/>
      <c r="E128" s="76" t="s">
        <v>18</v>
      </c>
      <c r="F128" s="252" t="s">
        <v>122</v>
      </c>
      <c r="G128" s="252"/>
      <c r="H128" s="252"/>
      <c r="I128" s="252"/>
      <c r="J128" s="252"/>
      <c r="K128" s="76" t="s">
        <v>331</v>
      </c>
      <c r="L128" s="373" t="s">
        <v>332</v>
      </c>
      <c r="M128" s="252" t="s">
        <v>45</v>
      </c>
      <c r="N128" s="252">
        <v>13503691119</v>
      </c>
    </row>
    <row r="129" ht="20.1" customHeight="true" spans="1:14">
      <c r="A129" s="252"/>
      <c r="B129" s="76"/>
      <c r="C129" s="252"/>
      <c r="D129" s="252"/>
      <c r="E129" s="76" t="s">
        <v>18</v>
      </c>
      <c r="F129" s="252" t="s">
        <v>122</v>
      </c>
      <c r="G129" s="252"/>
      <c r="H129" s="252"/>
      <c r="I129" s="252"/>
      <c r="J129" s="252"/>
      <c r="K129" s="76" t="s">
        <v>333</v>
      </c>
      <c r="L129" s="373" t="s">
        <v>334</v>
      </c>
      <c r="M129" s="252" t="s">
        <v>25</v>
      </c>
      <c r="N129" s="252">
        <v>13694664777</v>
      </c>
    </row>
    <row r="130" ht="21.95" customHeight="true" spans="1:14">
      <c r="A130" s="252">
        <v>29</v>
      </c>
      <c r="B130" s="76" t="s">
        <v>335</v>
      </c>
      <c r="C130" s="252">
        <v>51</v>
      </c>
      <c r="D130" s="252">
        <v>12</v>
      </c>
      <c r="E130" s="76" t="s">
        <v>18</v>
      </c>
      <c r="F130" s="252" t="s">
        <v>122</v>
      </c>
      <c r="G130" s="76" t="s">
        <v>126</v>
      </c>
      <c r="H130" s="76" t="s">
        <v>336</v>
      </c>
      <c r="I130" s="76" t="s">
        <v>323</v>
      </c>
      <c r="J130" s="76">
        <v>15245435850</v>
      </c>
      <c r="K130" s="252" t="s">
        <v>337</v>
      </c>
      <c r="L130" s="252" t="s">
        <v>122</v>
      </c>
      <c r="M130" s="252" t="s">
        <v>122</v>
      </c>
      <c r="N130" s="252" t="s">
        <v>122</v>
      </c>
    </row>
    <row r="131" ht="21.95" customHeight="true" spans="1:14">
      <c r="A131" s="252">
        <v>30</v>
      </c>
      <c r="B131" s="76" t="s">
        <v>338</v>
      </c>
      <c r="C131" s="252">
        <v>51.03</v>
      </c>
      <c r="D131" s="252">
        <v>15</v>
      </c>
      <c r="E131" s="76" t="s">
        <v>18</v>
      </c>
      <c r="F131" s="252" t="s">
        <v>122</v>
      </c>
      <c r="G131" s="76" t="s">
        <v>126</v>
      </c>
      <c r="H131" s="76" t="s">
        <v>339</v>
      </c>
      <c r="I131" s="76" t="s">
        <v>22</v>
      </c>
      <c r="J131" s="76">
        <v>13039612721</v>
      </c>
      <c r="K131" s="252" t="s">
        <v>340</v>
      </c>
      <c r="L131" s="252" t="s">
        <v>341</v>
      </c>
      <c r="M131" s="252" t="s">
        <v>25</v>
      </c>
      <c r="N131" s="252">
        <v>13512652169</v>
      </c>
    </row>
    <row r="132" ht="21.95" customHeight="true" spans="1:14">
      <c r="A132" s="252">
        <v>31</v>
      </c>
      <c r="B132" s="76" t="s">
        <v>342</v>
      </c>
      <c r="C132" s="252">
        <v>47.5</v>
      </c>
      <c r="D132" s="252">
        <v>14</v>
      </c>
      <c r="E132" s="76" t="s">
        <v>18</v>
      </c>
      <c r="F132" s="252" t="s">
        <v>122</v>
      </c>
      <c r="G132" s="76" t="s">
        <v>126</v>
      </c>
      <c r="H132" s="76" t="s">
        <v>343</v>
      </c>
      <c r="I132" s="76" t="s">
        <v>265</v>
      </c>
      <c r="J132" s="76">
        <v>13845460138</v>
      </c>
      <c r="K132" s="252" t="s">
        <v>344</v>
      </c>
      <c r="L132" s="252" t="s">
        <v>345</v>
      </c>
      <c r="M132" s="252" t="s">
        <v>25</v>
      </c>
      <c r="N132" s="252">
        <v>13555020459</v>
      </c>
    </row>
    <row r="133" ht="21.95" customHeight="true" spans="1:14">
      <c r="A133" s="252"/>
      <c r="B133" s="76"/>
      <c r="C133" s="252"/>
      <c r="D133" s="252"/>
      <c r="E133" s="76" t="s">
        <v>18</v>
      </c>
      <c r="F133" s="252" t="s">
        <v>122</v>
      </c>
      <c r="G133" s="76"/>
      <c r="H133" s="76"/>
      <c r="I133" s="76"/>
      <c r="J133" s="76"/>
      <c r="K133" s="76" t="s">
        <v>346</v>
      </c>
      <c r="L133" s="373" t="s">
        <v>347</v>
      </c>
      <c r="M133" s="252" t="s">
        <v>25</v>
      </c>
      <c r="N133" s="252">
        <v>13803668444</v>
      </c>
    </row>
    <row r="134" ht="21.95" customHeight="true" spans="1:14">
      <c r="A134" s="252"/>
      <c r="B134" s="76"/>
      <c r="C134" s="252"/>
      <c r="D134" s="252"/>
      <c r="E134" s="76" t="s">
        <v>18</v>
      </c>
      <c r="F134" s="252" t="s">
        <v>122</v>
      </c>
      <c r="G134" s="76"/>
      <c r="H134" s="76"/>
      <c r="I134" s="76"/>
      <c r="J134" s="76"/>
      <c r="K134" s="76" t="s">
        <v>348</v>
      </c>
      <c r="L134" s="373" t="s">
        <v>349</v>
      </c>
      <c r="M134" s="252" t="s">
        <v>25</v>
      </c>
      <c r="N134" s="252">
        <v>13555020798</v>
      </c>
    </row>
    <row r="135" ht="30" customHeight="true" spans="1:14">
      <c r="A135" s="252">
        <v>32</v>
      </c>
      <c r="B135" s="76" t="s">
        <v>350</v>
      </c>
      <c r="C135" s="252">
        <v>38.5</v>
      </c>
      <c r="D135" s="252">
        <v>12</v>
      </c>
      <c r="E135" s="76" t="s">
        <v>351</v>
      </c>
      <c r="F135" s="252" t="s">
        <v>122</v>
      </c>
      <c r="G135" s="76" t="s">
        <v>126</v>
      </c>
      <c r="H135" s="76" t="s">
        <v>352</v>
      </c>
      <c r="I135" s="76" t="s">
        <v>83</v>
      </c>
      <c r="J135" s="76">
        <v>13945439555</v>
      </c>
      <c r="K135" s="252" t="s">
        <v>344</v>
      </c>
      <c r="L135" s="252" t="s">
        <v>353</v>
      </c>
      <c r="M135" s="252" t="s">
        <v>45</v>
      </c>
      <c r="N135" s="252">
        <v>15245437877</v>
      </c>
    </row>
    <row r="136" ht="21.95" customHeight="true" spans="1:14">
      <c r="A136" s="252">
        <v>33</v>
      </c>
      <c r="B136" s="76" t="s">
        <v>354</v>
      </c>
      <c r="C136" s="252">
        <v>50.1</v>
      </c>
      <c r="D136" s="252">
        <v>16.16</v>
      </c>
      <c r="E136" s="76" t="s">
        <v>18</v>
      </c>
      <c r="F136" s="252" t="s">
        <v>122</v>
      </c>
      <c r="G136" s="252" t="s">
        <v>186</v>
      </c>
      <c r="H136" s="252" t="s">
        <v>355</v>
      </c>
      <c r="I136" s="252" t="s">
        <v>323</v>
      </c>
      <c r="J136" s="252">
        <v>18246377877</v>
      </c>
      <c r="K136" s="252" t="s">
        <v>218</v>
      </c>
      <c r="L136" s="252" t="s">
        <v>356</v>
      </c>
      <c r="M136" s="252" t="s">
        <v>45</v>
      </c>
      <c r="N136" s="252">
        <v>13763634399</v>
      </c>
    </row>
    <row r="137" ht="21.95" customHeight="true" spans="1:14">
      <c r="A137" s="252"/>
      <c r="B137" s="76"/>
      <c r="C137" s="252"/>
      <c r="D137" s="252"/>
      <c r="E137" s="76" t="s">
        <v>18</v>
      </c>
      <c r="F137" s="252" t="s">
        <v>122</v>
      </c>
      <c r="G137" s="252"/>
      <c r="H137" s="252"/>
      <c r="I137" s="252"/>
      <c r="J137" s="252"/>
      <c r="K137" s="76" t="s">
        <v>357</v>
      </c>
      <c r="L137" s="373" t="s">
        <v>358</v>
      </c>
      <c r="M137" s="252" t="s">
        <v>25</v>
      </c>
      <c r="N137" s="252">
        <v>13945439826</v>
      </c>
    </row>
    <row r="138" ht="21.95" customHeight="true" spans="1:14">
      <c r="A138" s="252"/>
      <c r="B138" s="76"/>
      <c r="C138" s="252"/>
      <c r="D138" s="252"/>
      <c r="E138" s="76" t="s">
        <v>18</v>
      </c>
      <c r="F138" s="252" t="s">
        <v>122</v>
      </c>
      <c r="G138" s="252"/>
      <c r="H138" s="252"/>
      <c r="I138" s="252"/>
      <c r="J138" s="252"/>
      <c r="K138" s="76" t="s">
        <v>359</v>
      </c>
      <c r="L138" s="373" t="s">
        <v>360</v>
      </c>
      <c r="M138" s="252" t="s">
        <v>25</v>
      </c>
      <c r="N138" s="252">
        <v>15946537411</v>
      </c>
    </row>
    <row r="139" ht="21.95" customHeight="true" spans="1:14">
      <c r="A139" s="252"/>
      <c r="B139" s="76"/>
      <c r="C139" s="252"/>
      <c r="D139" s="252"/>
      <c r="E139" s="76" t="s">
        <v>18</v>
      </c>
      <c r="F139" s="252" t="s">
        <v>122</v>
      </c>
      <c r="G139" s="252"/>
      <c r="H139" s="252"/>
      <c r="I139" s="252"/>
      <c r="J139" s="252"/>
      <c r="K139" s="76" t="s">
        <v>361</v>
      </c>
      <c r="L139" s="373" t="s">
        <v>191</v>
      </c>
      <c r="M139" s="252" t="s">
        <v>25</v>
      </c>
      <c r="N139" s="252">
        <v>15845183818</v>
      </c>
    </row>
    <row r="140" ht="21.95" customHeight="true" spans="1:14">
      <c r="A140" s="252">
        <v>34</v>
      </c>
      <c r="B140" s="252" t="s">
        <v>362</v>
      </c>
      <c r="C140" s="252">
        <v>54.03</v>
      </c>
      <c r="D140" s="252">
        <v>13.25</v>
      </c>
      <c r="E140" s="76" t="s">
        <v>18</v>
      </c>
      <c r="F140" s="252" t="s">
        <v>122</v>
      </c>
      <c r="G140" s="252" t="s">
        <v>186</v>
      </c>
      <c r="H140" s="252"/>
      <c r="I140" s="252"/>
      <c r="J140" s="252"/>
      <c r="K140" s="76" t="s">
        <v>222</v>
      </c>
      <c r="L140" s="76" t="s">
        <v>363</v>
      </c>
      <c r="M140" s="252" t="s">
        <v>25</v>
      </c>
      <c r="N140" s="252">
        <v>13555439782</v>
      </c>
    </row>
    <row r="141" ht="21.95" customHeight="true" spans="1:14">
      <c r="A141" s="252"/>
      <c r="B141" s="252"/>
      <c r="C141" s="252"/>
      <c r="D141" s="252"/>
      <c r="E141" s="76" t="s">
        <v>18</v>
      </c>
      <c r="F141" s="252" t="s">
        <v>122</v>
      </c>
      <c r="G141" s="252"/>
      <c r="H141" s="252"/>
      <c r="I141" s="252"/>
      <c r="J141" s="252"/>
      <c r="K141" s="76" t="s">
        <v>364</v>
      </c>
      <c r="L141" s="252" t="s">
        <v>122</v>
      </c>
      <c r="M141" s="252" t="s">
        <v>122</v>
      </c>
      <c r="N141" s="252" t="s">
        <v>122</v>
      </c>
    </row>
    <row r="142" ht="21.95" customHeight="true" spans="1:14">
      <c r="A142" s="252"/>
      <c r="B142" s="252"/>
      <c r="C142" s="252"/>
      <c r="D142" s="252"/>
      <c r="E142" s="76" t="s">
        <v>18</v>
      </c>
      <c r="F142" s="252" t="s">
        <v>122</v>
      </c>
      <c r="G142" s="252"/>
      <c r="H142" s="252"/>
      <c r="I142" s="252"/>
      <c r="J142" s="252"/>
      <c r="K142" s="76" t="s">
        <v>365</v>
      </c>
      <c r="L142" s="252" t="s">
        <v>122</v>
      </c>
      <c r="M142" s="252" t="s">
        <v>122</v>
      </c>
      <c r="N142" s="252" t="s">
        <v>122</v>
      </c>
    </row>
    <row r="143" ht="21.95" customHeight="true" spans="1:14">
      <c r="A143" s="252">
        <v>35</v>
      </c>
      <c r="B143" s="76" t="s">
        <v>366</v>
      </c>
      <c r="C143" s="252">
        <v>168</v>
      </c>
      <c r="D143" s="252">
        <v>31.88</v>
      </c>
      <c r="E143" s="76" t="s">
        <v>18</v>
      </c>
      <c r="F143" s="252" t="s">
        <v>122</v>
      </c>
      <c r="G143" s="252" t="s">
        <v>186</v>
      </c>
      <c r="H143" s="252" t="s">
        <v>367</v>
      </c>
      <c r="I143" s="252" t="s">
        <v>265</v>
      </c>
      <c r="J143" s="252">
        <v>15645418788</v>
      </c>
      <c r="K143" s="252" t="s">
        <v>368</v>
      </c>
      <c r="L143" s="252" t="s">
        <v>369</v>
      </c>
      <c r="M143" s="252" t="s">
        <v>25</v>
      </c>
      <c r="N143" s="252">
        <v>15146879999</v>
      </c>
    </row>
    <row r="144" ht="21.95" customHeight="true" spans="1:14">
      <c r="A144" s="252"/>
      <c r="B144" s="76"/>
      <c r="C144" s="252"/>
      <c r="D144" s="252"/>
      <c r="E144" s="76" t="s">
        <v>18</v>
      </c>
      <c r="F144" s="252" t="s">
        <v>122</v>
      </c>
      <c r="G144" s="252"/>
      <c r="H144" s="252"/>
      <c r="I144" s="252"/>
      <c r="J144" s="252"/>
      <c r="K144" s="76" t="s">
        <v>222</v>
      </c>
      <c r="L144" s="373" t="s">
        <v>223</v>
      </c>
      <c r="M144" s="252" t="s">
        <v>45</v>
      </c>
      <c r="N144" s="252">
        <v>13763635559</v>
      </c>
    </row>
    <row r="145" ht="21.95" customHeight="true" spans="1:14">
      <c r="A145" s="252"/>
      <c r="B145" s="76"/>
      <c r="C145" s="252"/>
      <c r="D145" s="252"/>
      <c r="E145" s="76" t="s">
        <v>18</v>
      </c>
      <c r="F145" s="252" t="s">
        <v>122</v>
      </c>
      <c r="G145" s="76" t="s">
        <v>194</v>
      </c>
      <c r="H145" s="76" t="s">
        <v>370</v>
      </c>
      <c r="I145" s="76" t="s">
        <v>77</v>
      </c>
      <c r="J145" s="76">
        <v>18088768567</v>
      </c>
      <c r="K145" s="76" t="s">
        <v>371</v>
      </c>
      <c r="L145" s="373" t="s">
        <v>372</v>
      </c>
      <c r="M145" s="252" t="s">
        <v>25</v>
      </c>
      <c r="N145" s="252">
        <v>13039629496</v>
      </c>
    </row>
    <row r="146" ht="21.95" customHeight="true" spans="1:14">
      <c r="A146" s="252"/>
      <c r="B146" s="76"/>
      <c r="C146" s="252"/>
      <c r="D146" s="252"/>
      <c r="E146" s="76" t="s">
        <v>18</v>
      </c>
      <c r="F146" s="252" t="s">
        <v>122</v>
      </c>
      <c r="G146" s="76"/>
      <c r="H146" s="76"/>
      <c r="I146" s="76"/>
      <c r="J146" s="76"/>
      <c r="K146" s="76" t="s">
        <v>373</v>
      </c>
      <c r="L146" s="373" t="s">
        <v>374</v>
      </c>
      <c r="M146" s="252" t="s">
        <v>25</v>
      </c>
      <c r="N146" s="252">
        <v>15845188458</v>
      </c>
    </row>
    <row r="147" ht="21.95" customHeight="true" spans="1:14">
      <c r="A147" s="252"/>
      <c r="B147" s="76"/>
      <c r="C147" s="252"/>
      <c r="D147" s="252"/>
      <c r="E147" s="76" t="s">
        <v>18</v>
      </c>
      <c r="F147" s="252" t="s">
        <v>122</v>
      </c>
      <c r="G147" s="76"/>
      <c r="H147" s="76"/>
      <c r="I147" s="76"/>
      <c r="J147" s="76"/>
      <c r="K147" s="76" t="s">
        <v>375</v>
      </c>
      <c r="L147" s="373" t="s">
        <v>376</v>
      </c>
      <c r="M147" s="252" t="s">
        <v>25</v>
      </c>
      <c r="N147" s="252">
        <v>13329444029</v>
      </c>
    </row>
    <row r="148" ht="21.95" customHeight="true" spans="1:14">
      <c r="A148" s="252"/>
      <c r="B148" s="76"/>
      <c r="C148" s="252"/>
      <c r="D148" s="252"/>
      <c r="E148" s="76" t="s">
        <v>18</v>
      </c>
      <c r="F148" s="252" t="s">
        <v>122</v>
      </c>
      <c r="G148" s="76"/>
      <c r="H148" s="76"/>
      <c r="I148" s="76"/>
      <c r="J148" s="76"/>
      <c r="K148" s="76" t="s">
        <v>226</v>
      </c>
      <c r="L148" s="373" t="s">
        <v>377</v>
      </c>
      <c r="M148" s="252" t="s">
        <v>45</v>
      </c>
      <c r="N148" s="252">
        <v>15246429435</v>
      </c>
    </row>
    <row r="149" ht="21.95" customHeight="true" spans="1:14">
      <c r="A149" s="252">
        <v>36</v>
      </c>
      <c r="B149" s="76" t="s">
        <v>378</v>
      </c>
      <c r="C149" s="252">
        <v>14.03</v>
      </c>
      <c r="D149" s="252">
        <v>5.25</v>
      </c>
      <c r="E149" s="76" t="s">
        <v>18</v>
      </c>
      <c r="F149" s="252" t="s">
        <v>122</v>
      </c>
      <c r="G149" s="252" t="s">
        <v>66</v>
      </c>
      <c r="H149" s="252" t="s">
        <v>379</v>
      </c>
      <c r="I149" s="252" t="s">
        <v>83</v>
      </c>
      <c r="J149" s="252">
        <v>13836610868</v>
      </c>
      <c r="K149" s="252" t="s">
        <v>380</v>
      </c>
      <c r="L149" s="252" t="s">
        <v>381</v>
      </c>
      <c r="M149" s="252" t="s">
        <v>25</v>
      </c>
      <c r="N149" s="252">
        <v>13604692555</v>
      </c>
    </row>
    <row r="150" ht="21.95" customHeight="true" spans="1:14">
      <c r="A150" s="252"/>
      <c r="B150" s="76"/>
      <c r="C150" s="252"/>
      <c r="D150" s="252"/>
      <c r="E150" s="76" t="s">
        <v>18</v>
      </c>
      <c r="F150" s="252" t="s">
        <v>122</v>
      </c>
      <c r="G150" s="252"/>
      <c r="H150" s="252"/>
      <c r="I150" s="252"/>
      <c r="J150" s="252"/>
      <c r="K150" s="252" t="s">
        <v>68</v>
      </c>
      <c r="L150" s="252" t="s">
        <v>69</v>
      </c>
      <c r="M150" s="252" t="s">
        <v>25</v>
      </c>
      <c r="N150" s="252">
        <v>18246376222</v>
      </c>
    </row>
    <row r="151" ht="21.95" customHeight="true" spans="1:14">
      <c r="A151" s="252"/>
      <c r="B151" s="76"/>
      <c r="C151" s="252"/>
      <c r="D151" s="252"/>
      <c r="E151" s="76" t="s">
        <v>18</v>
      </c>
      <c r="F151" s="252" t="s">
        <v>122</v>
      </c>
      <c r="G151" s="252"/>
      <c r="H151" s="252"/>
      <c r="I151" s="252"/>
      <c r="J151" s="252"/>
      <c r="K151" s="252" t="s">
        <v>70</v>
      </c>
      <c r="L151" s="252" t="s">
        <v>382</v>
      </c>
      <c r="M151" s="252" t="s">
        <v>305</v>
      </c>
      <c r="N151" s="252">
        <v>15245433717</v>
      </c>
    </row>
    <row r="152" ht="21.95" customHeight="true" spans="1:14">
      <c r="A152" s="252"/>
      <c r="B152" s="76"/>
      <c r="C152" s="252"/>
      <c r="D152" s="252"/>
      <c r="E152" s="76" t="s">
        <v>18</v>
      </c>
      <c r="F152" s="252" t="s">
        <v>122</v>
      </c>
      <c r="G152" s="252"/>
      <c r="H152" s="252"/>
      <c r="I152" s="252"/>
      <c r="J152" s="252"/>
      <c r="K152" s="252" t="s">
        <v>30</v>
      </c>
      <c r="L152" s="252" t="s">
        <v>383</v>
      </c>
      <c r="M152" s="252" t="s">
        <v>25</v>
      </c>
      <c r="N152" s="252">
        <v>13763634188</v>
      </c>
    </row>
    <row r="153" ht="21.95" customHeight="true" spans="1:14">
      <c r="A153" s="252"/>
      <c r="B153" s="76"/>
      <c r="C153" s="252"/>
      <c r="D153" s="252"/>
      <c r="E153" s="76" t="s">
        <v>18</v>
      </c>
      <c r="F153" s="252" t="s">
        <v>122</v>
      </c>
      <c r="G153" s="252"/>
      <c r="H153" s="252"/>
      <c r="I153" s="252"/>
      <c r="J153" s="252"/>
      <c r="K153" s="252" t="s">
        <v>384</v>
      </c>
      <c r="L153" s="252" t="s">
        <v>385</v>
      </c>
      <c r="M153" s="252" t="s">
        <v>25</v>
      </c>
      <c r="N153" s="252">
        <v>13836685455</v>
      </c>
    </row>
    <row r="154" ht="21.95" customHeight="true" spans="1:14">
      <c r="A154" s="252">
        <v>37</v>
      </c>
      <c r="B154" s="76" t="s">
        <v>386</v>
      </c>
      <c r="C154" s="252">
        <v>60.13</v>
      </c>
      <c r="D154" s="252">
        <v>14.25</v>
      </c>
      <c r="E154" s="76" t="s">
        <v>18</v>
      </c>
      <c r="F154" s="252" t="s">
        <v>122</v>
      </c>
      <c r="G154" s="252" t="s">
        <v>58</v>
      </c>
      <c r="H154" s="252" t="s">
        <v>387</v>
      </c>
      <c r="I154" s="252" t="s">
        <v>83</v>
      </c>
      <c r="J154" s="252">
        <v>13763635633</v>
      </c>
      <c r="K154" s="252" t="s">
        <v>388</v>
      </c>
      <c r="L154" s="252" t="s">
        <v>389</v>
      </c>
      <c r="M154" s="252" t="s">
        <v>25</v>
      </c>
      <c r="N154" s="252">
        <v>15774686555</v>
      </c>
    </row>
    <row r="155" ht="21.95" customHeight="true" spans="1:14">
      <c r="A155" s="252"/>
      <c r="B155" s="76"/>
      <c r="C155" s="252"/>
      <c r="D155" s="252"/>
      <c r="E155" s="76" t="s">
        <v>18</v>
      </c>
      <c r="F155" s="252" t="s">
        <v>122</v>
      </c>
      <c r="G155" s="252"/>
      <c r="H155" s="252"/>
      <c r="I155" s="252"/>
      <c r="J155" s="252"/>
      <c r="K155" s="252" t="s">
        <v>62</v>
      </c>
      <c r="L155" s="252" t="s">
        <v>390</v>
      </c>
      <c r="M155" s="252" t="s">
        <v>45</v>
      </c>
      <c r="N155" s="252">
        <v>13845462206</v>
      </c>
    </row>
    <row r="156" ht="30.95" customHeight="true" spans="1:14">
      <c r="A156" s="252">
        <v>38</v>
      </c>
      <c r="B156" s="76" t="s">
        <v>391</v>
      </c>
      <c r="C156" s="252">
        <v>67.07</v>
      </c>
      <c r="D156" s="252">
        <v>21.5</v>
      </c>
      <c r="E156" s="76" t="s">
        <v>392</v>
      </c>
      <c r="F156" s="252" t="s">
        <v>122</v>
      </c>
      <c r="G156" s="252" t="s">
        <v>66</v>
      </c>
      <c r="H156" s="252" t="s">
        <v>393</v>
      </c>
      <c r="I156" s="252" t="s">
        <v>323</v>
      </c>
      <c r="J156" s="252">
        <v>13836686086</v>
      </c>
      <c r="K156" s="252" t="s">
        <v>380</v>
      </c>
      <c r="L156" s="252" t="s">
        <v>394</v>
      </c>
      <c r="M156" s="252" t="s">
        <v>45</v>
      </c>
      <c r="N156" s="252">
        <v>15945420903</v>
      </c>
    </row>
    <row r="157" ht="21.95" customHeight="true" spans="1:14">
      <c r="A157" s="369" t="s">
        <v>395</v>
      </c>
      <c r="B157" s="370" t="s">
        <v>396</v>
      </c>
      <c r="C157" s="370"/>
      <c r="D157" s="370"/>
      <c r="E157" s="370"/>
      <c r="F157" s="370"/>
      <c r="G157" s="370"/>
      <c r="H157" s="370"/>
      <c r="I157" s="370"/>
      <c r="J157" s="370"/>
      <c r="K157" s="370"/>
      <c r="L157" s="370"/>
      <c r="M157" s="370"/>
      <c r="N157" s="370"/>
    </row>
    <row r="158" ht="23.1" customHeight="true" spans="1:14">
      <c r="A158" s="252">
        <v>39</v>
      </c>
      <c r="B158" s="76" t="s">
        <v>397</v>
      </c>
      <c r="C158" s="252">
        <v>18.83</v>
      </c>
      <c r="D158" s="252">
        <v>20</v>
      </c>
      <c r="E158" s="76" t="s">
        <v>18</v>
      </c>
      <c r="F158" s="252" t="s">
        <v>122</v>
      </c>
      <c r="G158" s="252" t="s">
        <v>58</v>
      </c>
      <c r="H158" s="252" t="s">
        <v>122</v>
      </c>
      <c r="I158" s="252" t="s">
        <v>122</v>
      </c>
      <c r="J158" s="252" t="s">
        <v>122</v>
      </c>
      <c r="K158" s="252" t="s">
        <v>398</v>
      </c>
      <c r="L158" s="252" t="s">
        <v>399</v>
      </c>
      <c r="M158" s="252" t="s">
        <v>25</v>
      </c>
      <c r="N158" s="252">
        <v>13946478957</v>
      </c>
    </row>
    <row r="159" ht="24" customHeight="true" spans="1:14">
      <c r="A159" s="252">
        <v>40</v>
      </c>
      <c r="B159" s="76" t="s">
        <v>400</v>
      </c>
      <c r="C159" s="252">
        <v>28.29</v>
      </c>
      <c r="D159" s="252">
        <v>13.25</v>
      </c>
      <c r="E159" s="76" t="s">
        <v>18</v>
      </c>
      <c r="F159" s="252" t="s">
        <v>122</v>
      </c>
      <c r="G159" s="252" t="s">
        <v>66</v>
      </c>
      <c r="H159" s="252" t="s">
        <v>122</v>
      </c>
      <c r="I159" s="252" t="s">
        <v>122</v>
      </c>
      <c r="J159" s="252" t="s">
        <v>122</v>
      </c>
      <c r="K159" s="252" t="s">
        <v>68</v>
      </c>
      <c r="L159" s="252" t="s">
        <v>401</v>
      </c>
      <c r="M159" s="252" t="s">
        <v>305</v>
      </c>
      <c r="N159" s="252">
        <v>13329444578</v>
      </c>
    </row>
    <row r="160" ht="24" customHeight="true" spans="1:14">
      <c r="A160" s="252">
        <v>41</v>
      </c>
      <c r="B160" s="76" t="s">
        <v>402</v>
      </c>
      <c r="C160" s="252">
        <v>52.97</v>
      </c>
      <c r="D160" s="252">
        <v>13.08</v>
      </c>
      <c r="E160" s="76" t="s">
        <v>18</v>
      </c>
      <c r="F160" s="252" t="s">
        <v>122</v>
      </c>
      <c r="G160" s="252" t="s">
        <v>66</v>
      </c>
      <c r="H160" s="252" t="s">
        <v>122</v>
      </c>
      <c r="I160" s="252" t="s">
        <v>122</v>
      </c>
      <c r="J160" s="252" t="s">
        <v>122</v>
      </c>
      <c r="K160" s="252" t="s">
        <v>68</v>
      </c>
      <c r="L160" s="252" t="s">
        <v>401</v>
      </c>
      <c r="M160" s="252" t="s">
        <v>305</v>
      </c>
      <c r="N160" s="252">
        <v>13329444578</v>
      </c>
    </row>
    <row r="161" ht="21" customHeight="true" spans="1:14">
      <c r="A161" s="252">
        <v>42</v>
      </c>
      <c r="B161" s="76" t="s">
        <v>403</v>
      </c>
      <c r="C161" s="76">
        <v>6.52</v>
      </c>
      <c r="D161" s="252"/>
      <c r="E161" s="76"/>
      <c r="F161" s="252" t="s">
        <v>122</v>
      </c>
      <c r="G161" s="76" t="s">
        <v>236</v>
      </c>
      <c r="H161" s="252" t="s">
        <v>122</v>
      </c>
      <c r="I161" s="252" t="s">
        <v>122</v>
      </c>
      <c r="J161" s="252" t="s">
        <v>122</v>
      </c>
      <c r="K161" s="76" t="s">
        <v>268</v>
      </c>
      <c r="L161" s="373" t="s">
        <v>404</v>
      </c>
      <c r="M161" s="252" t="s">
        <v>45</v>
      </c>
      <c r="N161" s="252">
        <v>15246425571</v>
      </c>
    </row>
    <row r="162" ht="21" customHeight="true" spans="1:14">
      <c r="A162" s="252">
        <v>43</v>
      </c>
      <c r="B162" s="76" t="s">
        <v>405</v>
      </c>
      <c r="C162" s="76">
        <v>4.07</v>
      </c>
      <c r="D162" s="252"/>
      <c r="E162" s="76"/>
      <c r="F162" s="252" t="s">
        <v>122</v>
      </c>
      <c r="G162" s="76" t="s">
        <v>81</v>
      </c>
      <c r="H162" s="252" t="s">
        <v>122</v>
      </c>
      <c r="I162" s="252" t="s">
        <v>122</v>
      </c>
      <c r="J162" s="252" t="s">
        <v>122</v>
      </c>
      <c r="K162" s="76" t="s">
        <v>278</v>
      </c>
      <c r="L162" s="373" t="s">
        <v>406</v>
      </c>
      <c r="M162" s="76" t="s">
        <v>305</v>
      </c>
      <c r="N162" s="252">
        <v>13115349658</v>
      </c>
    </row>
    <row r="163" ht="21" customHeight="true" spans="1:14">
      <c r="A163" s="252">
        <v>44</v>
      </c>
      <c r="B163" s="76" t="s">
        <v>407</v>
      </c>
      <c r="C163" s="76">
        <v>12.54</v>
      </c>
      <c r="D163" s="252"/>
      <c r="E163" s="76"/>
      <c r="F163" s="252" t="s">
        <v>122</v>
      </c>
      <c r="G163" s="76" t="s">
        <v>81</v>
      </c>
      <c r="H163" s="252" t="s">
        <v>122</v>
      </c>
      <c r="I163" s="252" t="s">
        <v>122</v>
      </c>
      <c r="J163" s="252" t="s">
        <v>122</v>
      </c>
      <c r="K163" s="252" t="s">
        <v>408</v>
      </c>
      <c r="L163" s="373" t="s">
        <v>409</v>
      </c>
      <c r="M163" s="252" t="s">
        <v>25</v>
      </c>
      <c r="N163" s="252">
        <v>15145470222</v>
      </c>
    </row>
    <row r="164" ht="42" customHeight="true" spans="1:14">
      <c r="A164" s="252">
        <v>45</v>
      </c>
      <c r="B164" s="76" t="s">
        <v>410</v>
      </c>
      <c r="C164" s="252">
        <v>10.53</v>
      </c>
      <c r="D164" s="252"/>
      <c r="E164" s="76"/>
      <c r="F164" s="252" t="s">
        <v>122</v>
      </c>
      <c r="G164" s="76" t="s">
        <v>81</v>
      </c>
      <c r="H164" s="252" t="s">
        <v>122</v>
      </c>
      <c r="I164" s="252" t="s">
        <v>122</v>
      </c>
      <c r="J164" s="252" t="s">
        <v>122</v>
      </c>
      <c r="K164" s="252" t="s">
        <v>262</v>
      </c>
      <c r="L164" s="252" t="s">
        <v>273</v>
      </c>
      <c r="M164" s="76" t="s">
        <v>411</v>
      </c>
      <c r="N164" s="252">
        <v>13512651112</v>
      </c>
    </row>
    <row r="165" ht="21" customHeight="true" spans="1:14">
      <c r="A165" s="252">
        <v>46</v>
      </c>
      <c r="B165" s="76" t="s">
        <v>412</v>
      </c>
      <c r="C165" s="252">
        <v>2.38</v>
      </c>
      <c r="D165" s="252"/>
      <c r="E165" s="76"/>
      <c r="F165" s="252" t="s">
        <v>122</v>
      </c>
      <c r="G165" s="252" t="s">
        <v>34</v>
      </c>
      <c r="H165" s="252" t="s">
        <v>122</v>
      </c>
      <c r="I165" s="252" t="s">
        <v>122</v>
      </c>
      <c r="J165" s="252" t="s">
        <v>122</v>
      </c>
      <c r="K165" s="252" t="s">
        <v>133</v>
      </c>
      <c r="L165" s="373" t="s">
        <v>134</v>
      </c>
      <c r="M165" s="252" t="s">
        <v>25</v>
      </c>
      <c r="N165" s="252">
        <v>13512654564</v>
      </c>
    </row>
    <row r="166" ht="21" customHeight="true" spans="1:14">
      <c r="A166" s="252">
        <v>47</v>
      </c>
      <c r="B166" s="76" t="s">
        <v>413</v>
      </c>
      <c r="C166" s="252">
        <v>40</v>
      </c>
      <c r="D166" s="252"/>
      <c r="E166" s="76"/>
      <c r="F166" s="252" t="s">
        <v>122</v>
      </c>
      <c r="G166" s="76" t="s">
        <v>126</v>
      </c>
      <c r="H166" s="252" t="s">
        <v>122</v>
      </c>
      <c r="I166" s="252" t="s">
        <v>122</v>
      </c>
      <c r="J166" s="252" t="s">
        <v>122</v>
      </c>
      <c r="K166" s="380" t="s">
        <v>346</v>
      </c>
      <c r="L166" s="373" t="s">
        <v>414</v>
      </c>
      <c r="M166" s="252" t="s">
        <v>45</v>
      </c>
      <c r="N166" s="252">
        <v>13555020055</v>
      </c>
    </row>
    <row r="167" ht="21" customHeight="true" spans="1:14">
      <c r="A167" s="252">
        <v>48</v>
      </c>
      <c r="B167" s="76" t="s">
        <v>415</v>
      </c>
      <c r="C167" s="76">
        <v>9.91</v>
      </c>
      <c r="D167" s="252"/>
      <c r="E167" s="76"/>
      <c r="F167" s="252" t="s">
        <v>122</v>
      </c>
      <c r="G167" s="76" t="s">
        <v>126</v>
      </c>
      <c r="H167" s="252" t="s">
        <v>122</v>
      </c>
      <c r="I167" s="252" t="s">
        <v>122</v>
      </c>
      <c r="J167" s="252" t="s">
        <v>122</v>
      </c>
      <c r="K167" s="76" t="s">
        <v>416</v>
      </c>
      <c r="L167" s="373" t="s">
        <v>417</v>
      </c>
      <c r="M167" s="252" t="s">
        <v>25</v>
      </c>
      <c r="N167" s="252">
        <v>13945427430</v>
      </c>
    </row>
    <row r="168" ht="21" customHeight="true" spans="1:14">
      <c r="A168" s="252">
        <v>49</v>
      </c>
      <c r="B168" s="76" t="s">
        <v>418</v>
      </c>
      <c r="C168" s="76">
        <v>2.45</v>
      </c>
      <c r="D168" s="252"/>
      <c r="E168" s="76"/>
      <c r="F168" s="252" t="s">
        <v>122</v>
      </c>
      <c r="G168" s="76" t="s">
        <v>126</v>
      </c>
      <c r="H168" s="252" t="s">
        <v>122</v>
      </c>
      <c r="I168" s="252" t="s">
        <v>122</v>
      </c>
      <c r="J168" s="252" t="s">
        <v>122</v>
      </c>
      <c r="K168" s="76" t="s">
        <v>162</v>
      </c>
      <c r="L168" s="373" t="s">
        <v>163</v>
      </c>
      <c r="M168" s="252" t="s">
        <v>25</v>
      </c>
      <c r="N168" s="252">
        <v>13836611144</v>
      </c>
    </row>
    <row r="169" ht="21" customHeight="true" spans="1:14">
      <c r="A169" s="252">
        <v>50</v>
      </c>
      <c r="B169" s="76" t="s">
        <v>419</v>
      </c>
      <c r="C169" s="76">
        <v>2.53</v>
      </c>
      <c r="D169" s="252"/>
      <c r="E169" s="76"/>
      <c r="F169" s="252" t="s">
        <v>122</v>
      </c>
      <c r="G169" s="76" t="s">
        <v>126</v>
      </c>
      <c r="H169" s="252" t="s">
        <v>122</v>
      </c>
      <c r="I169" s="252" t="s">
        <v>122</v>
      </c>
      <c r="J169" s="252" t="s">
        <v>122</v>
      </c>
      <c r="K169" s="76" t="s">
        <v>164</v>
      </c>
      <c r="L169" s="373" t="s">
        <v>165</v>
      </c>
      <c r="M169" s="252" t="s">
        <v>25</v>
      </c>
      <c r="N169" s="252">
        <v>15945421166</v>
      </c>
    </row>
    <row r="170" ht="21" customHeight="true" spans="1:14">
      <c r="A170" s="252">
        <v>51</v>
      </c>
      <c r="B170" s="76" t="s">
        <v>420</v>
      </c>
      <c r="C170" s="76">
        <v>9.36</v>
      </c>
      <c r="D170" s="252"/>
      <c r="E170" s="76"/>
      <c r="F170" s="252" t="s">
        <v>122</v>
      </c>
      <c r="G170" s="76" t="s">
        <v>126</v>
      </c>
      <c r="H170" s="252" t="s">
        <v>122</v>
      </c>
      <c r="I170" s="252" t="s">
        <v>122</v>
      </c>
      <c r="J170" s="252" t="s">
        <v>122</v>
      </c>
      <c r="K170" s="76" t="s">
        <v>166</v>
      </c>
      <c r="L170" s="373" t="s">
        <v>421</v>
      </c>
      <c r="M170" s="252" t="s">
        <v>45</v>
      </c>
      <c r="N170" s="252">
        <v>15046451355</v>
      </c>
    </row>
    <row r="171" ht="21" customHeight="true" spans="1:14">
      <c r="A171" s="252">
        <v>52</v>
      </c>
      <c r="B171" s="76" t="s">
        <v>422</v>
      </c>
      <c r="C171" s="252">
        <v>2.33</v>
      </c>
      <c r="D171" s="252"/>
      <c r="E171" s="76"/>
      <c r="F171" s="252" t="s">
        <v>122</v>
      </c>
      <c r="G171" s="76" t="s">
        <v>126</v>
      </c>
      <c r="H171" s="252" t="s">
        <v>122</v>
      </c>
      <c r="I171" s="252" t="s">
        <v>122</v>
      </c>
      <c r="J171" s="252" t="s">
        <v>122</v>
      </c>
      <c r="K171" s="76" t="s">
        <v>166</v>
      </c>
      <c r="L171" s="373" t="s">
        <v>423</v>
      </c>
      <c r="M171" s="252" t="s">
        <v>305</v>
      </c>
      <c r="N171" s="252">
        <v>13351866880</v>
      </c>
    </row>
    <row r="172" ht="21" customHeight="true" spans="1:14">
      <c r="A172" s="252">
        <v>53</v>
      </c>
      <c r="B172" s="76" t="s">
        <v>424</v>
      </c>
      <c r="C172" s="252">
        <v>3.15</v>
      </c>
      <c r="D172" s="252"/>
      <c r="E172" s="76"/>
      <c r="F172" s="252" t="s">
        <v>122</v>
      </c>
      <c r="G172" s="76" t="s">
        <v>126</v>
      </c>
      <c r="H172" s="252" t="s">
        <v>122</v>
      </c>
      <c r="I172" s="252" t="s">
        <v>122</v>
      </c>
      <c r="J172" s="252" t="s">
        <v>122</v>
      </c>
      <c r="K172" s="76" t="s">
        <v>425</v>
      </c>
      <c r="L172" s="373" t="s">
        <v>421</v>
      </c>
      <c r="M172" s="252" t="s">
        <v>45</v>
      </c>
      <c r="N172" s="252">
        <v>15046451355</v>
      </c>
    </row>
    <row r="173" ht="21" customHeight="true" spans="1:14">
      <c r="A173" s="252">
        <v>54</v>
      </c>
      <c r="B173" s="76" t="s">
        <v>426</v>
      </c>
      <c r="C173" s="252">
        <v>95</v>
      </c>
      <c r="D173" s="252"/>
      <c r="E173" s="76"/>
      <c r="F173" s="252" t="s">
        <v>122</v>
      </c>
      <c r="G173" s="76" t="s">
        <v>58</v>
      </c>
      <c r="H173" s="252" t="s">
        <v>122</v>
      </c>
      <c r="I173" s="252" t="s">
        <v>122</v>
      </c>
      <c r="J173" s="252" t="s">
        <v>122</v>
      </c>
      <c r="K173" s="380" t="s">
        <v>205</v>
      </c>
      <c r="L173" s="373" t="s">
        <v>427</v>
      </c>
      <c r="M173" s="252" t="s">
        <v>45</v>
      </c>
      <c r="N173" s="252">
        <v>15845185553</v>
      </c>
    </row>
    <row r="174" ht="21" customHeight="true" spans="1:14">
      <c r="A174" s="252">
        <v>55</v>
      </c>
      <c r="B174" s="76" t="s">
        <v>428</v>
      </c>
      <c r="C174" s="252">
        <v>26</v>
      </c>
      <c r="D174" s="252"/>
      <c r="E174" s="76"/>
      <c r="F174" s="252" t="s">
        <v>122</v>
      </c>
      <c r="G174" s="252" t="s">
        <v>46</v>
      </c>
      <c r="H174" s="252" t="s">
        <v>122</v>
      </c>
      <c r="I174" s="252" t="s">
        <v>122</v>
      </c>
      <c r="J174" s="252" t="s">
        <v>122</v>
      </c>
      <c r="K174" s="252" t="s">
        <v>429</v>
      </c>
      <c r="L174" s="252" t="s">
        <v>430</v>
      </c>
      <c r="M174" s="252" t="s">
        <v>25</v>
      </c>
      <c r="N174" s="252" t="s">
        <v>431</v>
      </c>
    </row>
    <row r="175" ht="21" customHeight="true" spans="1:14">
      <c r="A175" s="252">
        <v>56</v>
      </c>
      <c r="B175" s="76" t="s">
        <v>432</v>
      </c>
      <c r="C175" s="252">
        <v>210</v>
      </c>
      <c r="D175" s="252"/>
      <c r="E175" s="76"/>
      <c r="F175" s="252" t="s">
        <v>122</v>
      </c>
      <c r="G175" s="252" t="s">
        <v>46</v>
      </c>
      <c r="H175" s="252" t="s">
        <v>122</v>
      </c>
      <c r="I175" s="252" t="s">
        <v>122</v>
      </c>
      <c r="J175" s="252" t="s">
        <v>122</v>
      </c>
      <c r="K175" s="252" t="s">
        <v>433</v>
      </c>
      <c r="L175" s="252" t="s">
        <v>434</v>
      </c>
      <c r="M175" s="252" t="s">
        <v>122</v>
      </c>
      <c r="N175" s="252" t="s">
        <v>122</v>
      </c>
    </row>
    <row r="176" customFormat="true" ht="27" customHeight="true" spans="1:12">
      <c r="A176" s="378" t="s">
        <v>435</v>
      </c>
      <c r="B176" s="378"/>
      <c r="C176" s="378"/>
      <c r="D176" s="378"/>
      <c r="E176" s="378"/>
      <c r="F176" s="378"/>
      <c r="G176" s="378"/>
      <c r="H176" s="378"/>
      <c r="I176" s="378"/>
      <c r="J176" s="378"/>
      <c r="K176" s="378"/>
      <c r="L176" s="378"/>
    </row>
    <row r="177" ht="27" customHeight="true" spans="1:12">
      <c r="A177" s="378" t="s">
        <v>436</v>
      </c>
      <c r="B177" s="378"/>
      <c r="C177" s="378"/>
      <c r="D177" s="378"/>
      <c r="E177" s="378"/>
      <c r="F177" s="378"/>
      <c r="G177" s="378"/>
      <c r="H177" s="378"/>
      <c r="I177" s="378"/>
      <c r="J177" s="378"/>
      <c r="K177" s="378"/>
      <c r="L177" s="378"/>
    </row>
    <row r="178" ht="27" customHeight="true" spans="1:12">
      <c r="A178" s="379" t="s">
        <v>437</v>
      </c>
      <c r="B178" s="379"/>
      <c r="C178" s="379"/>
      <c r="D178" s="379"/>
      <c r="E178" s="379"/>
      <c r="F178" s="379"/>
      <c r="G178" s="379"/>
      <c r="H178" s="379"/>
      <c r="I178" s="379"/>
      <c r="J178" s="379"/>
      <c r="K178" s="379"/>
      <c r="L178" s="379"/>
    </row>
    <row r="179" spans="11:12">
      <c r="K179" s="381"/>
      <c r="L179" s="381"/>
    </row>
  </sheetData>
  <sheetProtection formatCells="0" insertHyperlinks="0" autoFilter="0"/>
  <mergeCells count="239">
    <mergeCell ref="C1:N1"/>
    <mergeCell ref="A3:N3"/>
    <mergeCell ref="B4:N4"/>
    <mergeCell ref="A90:B90"/>
    <mergeCell ref="A91:B91"/>
    <mergeCell ref="A92:B92"/>
    <mergeCell ref="B93:N93"/>
    <mergeCell ref="B157:N157"/>
    <mergeCell ref="A176:L176"/>
    <mergeCell ref="A177:L177"/>
    <mergeCell ref="A178:L178"/>
    <mergeCell ref="K179:L179"/>
    <mergeCell ref="A5:A24"/>
    <mergeCell ref="A25:A42"/>
    <mergeCell ref="A43:A46"/>
    <mergeCell ref="A48:A52"/>
    <mergeCell ref="A53:A57"/>
    <mergeCell ref="A58:A66"/>
    <mergeCell ref="A67:A72"/>
    <mergeCell ref="A73:A75"/>
    <mergeCell ref="A76:A80"/>
    <mergeCell ref="A95:A98"/>
    <mergeCell ref="A99:A110"/>
    <mergeCell ref="A112:A115"/>
    <mergeCell ref="A117:A119"/>
    <mergeCell ref="A120:A124"/>
    <mergeCell ref="A125:A126"/>
    <mergeCell ref="A127:A129"/>
    <mergeCell ref="A132:A134"/>
    <mergeCell ref="A136:A139"/>
    <mergeCell ref="A140:A142"/>
    <mergeCell ref="A143:A148"/>
    <mergeCell ref="A149:A153"/>
    <mergeCell ref="A154:A155"/>
    <mergeCell ref="B5:B24"/>
    <mergeCell ref="B25:B42"/>
    <mergeCell ref="B43:B46"/>
    <mergeCell ref="B48:B52"/>
    <mergeCell ref="B53:B57"/>
    <mergeCell ref="B58:B66"/>
    <mergeCell ref="B67:B72"/>
    <mergeCell ref="B73:B75"/>
    <mergeCell ref="B76:B80"/>
    <mergeCell ref="B95:B98"/>
    <mergeCell ref="B99:B110"/>
    <mergeCell ref="B112:B115"/>
    <mergeCell ref="B117:B119"/>
    <mergeCell ref="B120:B124"/>
    <mergeCell ref="B125:B126"/>
    <mergeCell ref="B127:B129"/>
    <mergeCell ref="B132:B134"/>
    <mergeCell ref="B136:B139"/>
    <mergeCell ref="B140:B142"/>
    <mergeCell ref="B143:B148"/>
    <mergeCell ref="B149:B153"/>
    <mergeCell ref="B154:B155"/>
    <mergeCell ref="C5:C24"/>
    <mergeCell ref="C25:C42"/>
    <mergeCell ref="C43:C46"/>
    <mergeCell ref="C48:C52"/>
    <mergeCell ref="C53:C57"/>
    <mergeCell ref="C58:C66"/>
    <mergeCell ref="C67:C72"/>
    <mergeCell ref="C73:C75"/>
    <mergeCell ref="C76:C80"/>
    <mergeCell ref="C95:C98"/>
    <mergeCell ref="C99:C110"/>
    <mergeCell ref="C112:C115"/>
    <mergeCell ref="C117:C119"/>
    <mergeCell ref="C120:C124"/>
    <mergeCell ref="C125:C126"/>
    <mergeCell ref="C127:C129"/>
    <mergeCell ref="C132:C134"/>
    <mergeCell ref="C136:C139"/>
    <mergeCell ref="C140:C142"/>
    <mergeCell ref="C143:C148"/>
    <mergeCell ref="C149:C153"/>
    <mergeCell ref="C154:C155"/>
    <mergeCell ref="D5:D24"/>
    <mergeCell ref="D25:D42"/>
    <mergeCell ref="D43:D46"/>
    <mergeCell ref="D48:D52"/>
    <mergeCell ref="D53:D57"/>
    <mergeCell ref="D58:D66"/>
    <mergeCell ref="D67:D72"/>
    <mergeCell ref="D73:D75"/>
    <mergeCell ref="D76:D80"/>
    <mergeCell ref="D95:D98"/>
    <mergeCell ref="D99:D110"/>
    <mergeCell ref="D112:D115"/>
    <mergeCell ref="D117:D119"/>
    <mergeCell ref="D120:D124"/>
    <mergeCell ref="D125:D126"/>
    <mergeCell ref="D127:D129"/>
    <mergeCell ref="D132:D134"/>
    <mergeCell ref="D136:D139"/>
    <mergeCell ref="D140:D142"/>
    <mergeCell ref="D143:D148"/>
    <mergeCell ref="D149:D153"/>
    <mergeCell ref="D154:D155"/>
    <mergeCell ref="F5:F24"/>
    <mergeCell ref="F25:F57"/>
    <mergeCell ref="F58:F88"/>
    <mergeCell ref="G5:G9"/>
    <mergeCell ref="G10:G13"/>
    <mergeCell ref="G14:G18"/>
    <mergeCell ref="G19:G21"/>
    <mergeCell ref="G22:G24"/>
    <mergeCell ref="G25:G26"/>
    <mergeCell ref="G27:G37"/>
    <mergeCell ref="G38:G42"/>
    <mergeCell ref="G43:G46"/>
    <mergeCell ref="G48:G52"/>
    <mergeCell ref="G53:G57"/>
    <mergeCell ref="G58:G61"/>
    <mergeCell ref="G62:G66"/>
    <mergeCell ref="G67:G69"/>
    <mergeCell ref="G70:G72"/>
    <mergeCell ref="G73:G75"/>
    <mergeCell ref="G76:G78"/>
    <mergeCell ref="G79:G80"/>
    <mergeCell ref="G95:G97"/>
    <mergeCell ref="G99:G104"/>
    <mergeCell ref="G105:G107"/>
    <mergeCell ref="G108:G110"/>
    <mergeCell ref="G112:G115"/>
    <mergeCell ref="G117:G119"/>
    <mergeCell ref="G120:G124"/>
    <mergeCell ref="G125:G126"/>
    <mergeCell ref="G127:G129"/>
    <mergeCell ref="G132:G134"/>
    <mergeCell ref="G136:G139"/>
    <mergeCell ref="G140:G142"/>
    <mergeCell ref="G143:G144"/>
    <mergeCell ref="G145:G148"/>
    <mergeCell ref="G149:G153"/>
    <mergeCell ref="G154:G155"/>
    <mergeCell ref="H5:H9"/>
    <mergeCell ref="H10:H13"/>
    <mergeCell ref="H14:H18"/>
    <mergeCell ref="H19:H21"/>
    <mergeCell ref="H22:H24"/>
    <mergeCell ref="H25:H26"/>
    <mergeCell ref="H27:H37"/>
    <mergeCell ref="H38:H42"/>
    <mergeCell ref="H43:H46"/>
    <mergeCell ref="H48:H52"/>
    <mergeCell ref="H53:H57"/>
    <mergeCell ref="H58:H61"/>
    <mergeCell ref="H62:H66"/>
    <mergeCell ref="H67:H69"/>
    <mergeCell ref="H70:H72"/>
    <mergeCell ref="H73:H75"/>
    <mergeCell ref="H76:H78"/>
    <mergeCell ref="H79:H80"/>
    <mergeCell ref="H95:H97"/>
    <mergeCell ref="H99:H104"/>
    <mergeCell ref="H105:H107"/>
    <mergeCell ref="H108:H110"/>
    <mergeCell ref="H112:H115"/>
    <mergeCell ref="H117:H119"/>
    <mergeCell ref="H120:H124"/>
    <mergeCell ref="H125:H126"/>
    <mergeCell ref="H127:H129"/>
    <mergeCell ref="H132:H134"/>
    <mergeCell ref="H136:H139"/>
    <mergeCell ref="H140:H142"/>
    <mergeCell ref="H143:H144"/>
    <mergeCell ref="H145:H148"/>
    <mergeCell ref="H149:H153"/>
    <mergeCell ref="H154:H155"/>
    <mergeCell ref="I5:I9"/>
    <mergeCell ref="I10:I13"/>
    <mergeCell ref="I14:I18"/>
    <mergeCell ref="I19:I21"/>
    <mergeCell ref="I22:I24"/>
    <mergeCell ref="I25:I26"/>
    <mergeCell ref="I27:I37"/>
    <mergeCell ref="I38:I42"/>
    <mergeCell ref="I43:I46"/>
    <mergeCell ref="I48:I52"/>
    <mergeCell ref="I53:I57"/>
    <mergeCell ref="I58:I61"/>
    <mergeCell ref="I62:I66"/>
    <mergeCell ref="I67:I69"/>
    <mergeCell ref="I70:I72"/>
    <mergeCell ref="I73:I75"/>
    <mergeCell ref="I76:I78"/>
    <mergeCell ref="I79:I80"/>
    <mergeCell ref="I95:I97"/>
    <mergeCell ref="I99:I104"/>
    <mergeCell ref="I105:I107"/>
    <mergeCell ref="I108:I110"/>
    <mergeCell ref="I112:I115"/>
    <mergeCell ref="I117:I119"/>
    <mergeCell ref="I120:I124"/>
    <mergeCell ref="I125:I126"/>
    <mergeCell ref="I127:I129"/>
    <mergeCell ref="I132:I134"/>
    <mergeCell ref="I136:I139"/>
    <mergeCell ref="I140:I142"/>
    <mergeCell ref="I143:I144"/>
    <mergeCell ref="I145:I148"/>
    <mergeCell ref="I149:I153"/>
    <mergeCell ref="I154:I155"/>
    <mergeCell ref="J5:J9"/>
    <mergeCell ref="J10:J13"/>
    <mergeCell ref="J14:J18"/>
    <mergeCell ref="J19:J21"/>
    <mergeCell ref="J22:J24"/>
    <mergeCell ref="J25:J26"/>
    <mergeCell ref="J27:J37"/>
    <mergeCell ref="J38:J42"/>
    <mergeCell ref="J43:J46"/>
    <mergeCell ref="J48:J52"/>
    <mergeCell ref="J53:J57"/>
    <mergeCell ref="J58:J61"/>
    <mergeCell ref="J62:J66"/>
    <mergeCell ref="J67:J69"/>
    <mergeCell ref="J70:J72"/>
    <mergeCell ref="J73:J75"/>
    <mergeCell ref="J76:J78"/>
    <mergeCell ref="J79:J80"/>
    <mergeCell ref="J95:J97"/>
    <mergeCell ref="J99:J104"/>
    <mergeCell ref="J105:J107"/>
    <mergeCell ref="J108:J110"/>
    <mergeCell ref="J112:J115"/>
    <mergeCell ref="J117:J119"/>
    <mergeCell ref="J120:J124"/>
    <mergeCell ref="J125:J126"/>
    <mergeCell ref="J127:J129"/>
    <mergeCell ref="J132:J134"/>
    <mergeCell ref="J136:J139"/>
    <mergeCell ref="J140:J142"/>
    <mergeCell ref="J143:J144"/>
    <mergeCell ref="J145:J148"/>
    <mergeCell ref="J149:J153"/>
    <mergeCell ref="J154:J155"/>
  </mergeCells>
  <pageMargins left="0.699305555555556" right="0.699305555555556" top="0.75" bottom="0.75" header="0.3" footer="0.3"/>
  <pageSetup paperSize="9" fitToWidth="0"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workbookViewId="0">
      <selection activeCell="L5" sqref="L5"/>
    </sheetView>
  </sheetViews>
  <sheetFormatPr defaultColWidth="9" defaultRowHeight="13.5"/>
  <sheetData>
    <row r="1" ht="14.25" spans="1:9">
      <c r="A1" s="57" t="s">
        <v>2</v>
      </c>
      <c r="B1" s="57" t="s">
        <v>1914</v>
      </c>
      <c r="C1" s="57" t="s">
        <v>1915</v>
      </c>
      <c r="D1" s="57"/>
      <c r="F1" s="57" t="s">
        <v>2</v>
      </c>
      <c r="G1" s="57" t="s">
        <v>1914</v>
      </c>
      <c r="H1" s="57" t="s">
        <v>1915</v>
      </c>
      <c r="I1" s="57"/>
    </row>
    <row r="2" spans="1:9">
      <c r="A2" s="58">
        <v>1</v>
      </c>
      <c r="B2" s="59" t="s">
        <v>17</v>
      </c>
      <c r="C2" s="59" t="s">
        <v>1916</v>
      </c>
      <c r="D2" s="60" t="s">
        <v>462</v>
      </c>
      <c r="F2" s="58">
        <v>1</v>
      </c>
      <c r="G2" s="59" t="s">
        <v>1917</v>
      </c>
      <c r="H2" s="59" t="s">
        <v>1918</v>
      </c>
      <c r="I2" s="60" t="s">
        <v>474</v>
      </c>
    </row>
    <row r="3" spans="1:9">
      <c r="A3" s="61">
        <v>2</v>
      </c>
      <c r="B3" s="62" t="s">
        <v>475</v>
      </c>
      <c r="C3" s="62" t="s">
        <v>1916</v>
      </c>
      <c r="D3" s="63"/>
      <c r="F3" s="61">
        <v>2</v>
      </c>
      <c r="G3" s="62" t="s">
        <v>1919</v>
      </c>
      <c r="H3" s="62" t="s">
        <v>1918</v>
      </c>
      <c r="I3" s="63"/>
    </row>
    <row r="4" spans="1:9">
      <c r="A4" s="61">
        <v>3</v>
      </c>
      <c r="B4" s="62" t="s">
        <v>494</v>
      </c>
      <c r="C4" s="62" t="s">
        <v>1916</v>
      </c>
      <c r="D4" s="63"/>
      <c r="F4" s="61">
        <v>3</v>
      </c>
      <c r="G4" s="62" t="s">
        <v>588</v>
      </c>
      <c r="H4" s="62" t="s">
        <v>1918</v>
      </c>
      <c r="I4" s="63"/>
    </row>
    <row r="5" spans="1:9">
      <c r="A5" s="61">
        <v>4</v>
      </c>
      <c r="B5" s="62" t="s">
        <v>479</v>
      </c>
      <c r="C5" s="62" t="s">
        <v>1920</v>
      </c>
      <c r="D5" s="63"/>
      <c r="F5" s="61">
        <v>4</v>
      </c>
      <c r="G5" s="62" t="s">
        <v>583</v>
      </c>
      <c r="H5" s="62" t="s">
        <v>1918</v>
      </c>
      <c r="I5" s="63"/>
    </row>
    <row r="6" spans="1:9">
      <c r="A6" s="61">
        <v>5</v>
      </c>
      <c r="B6" s="62" t="s">
        <v>504</v>
      </c>
      <c r="C6" s="62" t="s">
        <v>1920</v>
      </c>
      <c r="D6" s="63"/>
      <c r="F6" s="61">
        <v>5</v>
      </c>
      <c r="G6" s="62" t="s">
        <v>576</v>
      </c>
      <c r="H6" s="62" t="s">
        <v>1918</v>
      </c>
      <c r="I6" s="63"/>
    </row>
    <row r="7" spans="1:9">
      <c r="A7" s="61">
        <v>6</v>
      </c>
      <c r="B7" s="62" t="s">
        <v>510</v>
      </c>
      <c r="C7" s="62" t="s">
        <v>1920</v>
      </c>
      <c r="D7" s="63"/>
      <c r="F7" s="61">
        <v>6</v>
      </c>
      <c r="G7" s="62" t="s">
        <v>580</v>
      </c>
      <c r="H7" s="62" t="s">
        <v>1918</v>
      </c>
      <c r="I7" s="63"/>
    </row>
    <row r="8" spans="1:9">
      <c r="A8" s="61">
        <v>7</v>
      </c>
      <c r="B8" s="62" t="s">
        <v>514</v>
      </c>
      <c r="C8" s="62" t="s">
        <v>1920</v>
      </c>
      <c r="D8" s="63"/>
      <c r="F8" s="61">
        <v>7</v>
      </c>
      <c r="G8" s="62" t="s">
        <v>632</v>
      </c>
      <c r="H8" s="62" t="s">
        <v>1918</v>
      </c>
      <c r="I8" s="63"/>
    </row>
    <row r="9" spans="1:9">
      <c r="A9" s="61">
        <v>8</v>
      </c>
      <c r="B9" s="62" t="s">
        <v>548</v>
      </c>
      <c r="C9" s="62" t="s">
        <v>1920</v>
      </c>
      <c r="D9" s="63"/>
      <c r="F9" s="61">
        <v>8</v>
      </c>
      <c r="G9" s="62" t="s">
        <v>643</v>
      </c>
      <c r="H9" s="62" t="s">
        <v>1918</v>
      </c>
      <c r="I9" s="63"/>
    </row>
    <row r="10" ht="14.25" spans="1:9">
      <c r="A10" s="64">
        <v>9</v>
      </c>
      <c r="B10" s="65" t="s">
        <v>555</v>
      </c>
      <c r="C10" s="65" t="s">
        <v>462</v>
      </c>
      <c r="D10" s="66"/>
      <c r="F10" s="61">
        <v>9</v>
      </c>
      <c r="G10" s="62" t="s">
        <v>645</v>
      </c>
      <c r="H10" s="62" t="s">
        <v>1918</v>
      </c>
      <c r="I10" s="63"/>
    </row>
    <row r="11" ht="14.25" spans="1:9">
      <c r="A11" s="67">
        <v>1</v>
      </c>
      <c r="B11" s="67" t="s">
        <v>522</v>
      </c>
      <c r="C11" s="67" t="s">
        <v>1920</v>
      </c>
      <c r="D11" s="67" t="s">
        <v>466</v>
      </c>
      <c r="F11" s="68">
        <v>10</v>
      </c>
      <c r="G11" s="69" t="s">
        <v>1921</v>
      </c>
      <c r="H11" s="70" t="s">
        <v>474</v>
      </c>
      <c r="I11" s="71"/>
    </row>
    <row r="12" ht="14.25" spans="1:9">
      <c r="A12" s="62">
        <v>2</v>
      </c>
      <c r="B12" s="62" t="s">
        <v>539</v>
      </c>
      <c r="C12" s="62" t="s">
        <v>1920</v>
      </c>
      <c r="D12" s="62"/>
      <c r="F12" s="64">
        <v>11</v>
      </c>
      <c r="G12" s="65" t="s">
        <v>650</v>
      </c>
      <c r="H12" s="70" t="s">
        <v>474</v>
      </c>
      <c r="I12" s="66"/>
    </row>
    <row r="13" spans="1:9">
      <c r="A13" s="62">
        <v>3</v>
      </c>
      <c r="B13" s="62" t="s">
        <v>533</v>
      </c>
      <c r="C13" s="62" t="s">
        <v>1920</v>
      </c>
      <c r="D13" s="62"/>
      <c r="F13" s="58">
        <v>1</v>
      </c>
      <c r="G13" s="59" t="s">
        <v>1922</v>
      </c>
      <c r="H13" s="59" t="s">
        <v>1918</v>
      </c>
      <c r="I13" s="60" t="s">
        <v>1923</v>
      </c>
    </row>
    <row r="14" spans="1:9">
      <c r="A14" s="62">
        <v>4</v>
      </c>
      <c r="B14" s="62" t="s">
        <v>529</v>
      </c>
      <c r="C14" s="62" t="s">
        <v>1920</v>
      </c>
      <c r="D14" s="62"/>
      <c r="F14" s="61">
        <v>2</v>
      </c>
      <c r="G14" s="62" t="s">
        <v>1924</v>
      </c>
      <c r="H14" s="62" t="s">
        <v>1918</v>
      </c>
      <c r="I14" s="63"/>
    </row>
    <row r="15" spans="1:9">
      <c r="A15" s="62">
        <v>5</v>
      </c>
      <c r="B15" s="62" t="s">
        <v>518</v>
      </c>
      <c r="C15" s="62" t="s">
        <v>1920</v>
      </c>
      <c r="D15" s="62"/>
      <c r="F15" s="61">
        <v>3</v>
      </c>
      <c r="G15" s="62" t="s">
        <v>1925</v>
      </c>
      <c r="H15" s="62" t="s">
        <v>1918</v>
      </c>
      <c r="I15" s="63"/>
    </row>
    <row r="16" spans="1:9">
      <c r="A16" s="62">
        <v>6</v>
      </c>
      <c r="B16" s="62" t="s">
        <v>534</v>
      </c>
      <c r="C16" s="62" t="s">
        <v>1920</v>
      </c>
      <c r="D16" s="62"/>
      <c r="F16" s="61">
        <v>4</v>
      </c>
      <c r="G16" s="62" t="s">
        <v>1926</v>
      </c>
      <c r="H16" s="62" t="s">
        <v>1918</v>
      </c>
      <c r="I16" s="63"/>
    </row>
    <row r="17" spans="1:9">
      <c r="A17" s="62">
        <v>7</v>
      </c>
      <c r="B17" s="62" t="s">
        <v>1927</v>
      </c>
      <c r="C17" s="62" t="s">
        <v>1920</v>
      </c>
      <c r="D17" s="62"/>
      <c r="F17" s="61">
        <v>5</v>
      </c>
      <c r="G17" s="62" t="s">
        <v>1928</v>
      </c>
      <c r="H17" s="62" t="s">
        <v>1918</v>
      </c>
      <c r="I17" s="63"/>
    </row>
    <row r="18" spans="1:9">
      <c r="A18" s="62">
        <v>8</v>
      </c>
      <c r="B18" s="62" t="s">
        <v>526</v>
      </c>
      <c r="C18" s="62" t="s">
        <v>1920</v>
      </c>
      <c r="D18" s="62"/>
      <c r="F18" s="61">
        <v>6</v>
      </c>
      <c r="G18" s="62" t="s">
        <v>1929</v>
      </c>
      <c r="H18" s="62" t="s">
        <v>1918</v>
      </c>
      <c r="I18" s="63"/>
    </row>
    <row r="19" spans="1:9">
      <c r="A19" s="62">
        <v>9</v>
      </c>
      <c r="B19" s="62" t="s">
        <v>633</v>
      </c>
      <c r="C19" s="62" t="s">
        <v>1920</v>
      </c>
      <c r="D19" s="62"/>
      <c r="F19" s="61">
        <v>7</v>
      </c>
      <c r="G19" s="62" t="s">
        <v>1305</v>
      </c>
      <c r="H19" s="62" t="s">
        <v>1918</v>
      </c>
      <c r="I19" s="63"/>
    </row>
    <row r="20" spans="1:9">
      <c r="A20" s="62">
        <v>10</v>
      </c>
      <c r="B20" s="62" t="s">
        <v>634</v>
      </c>
      <c r="C20" s="62" t="s">
        <v>1918</v>
      </c>
      <c r="D20" s="62"/>
      <c r="F20" s="61">
        <v>8</v>
      </c>
      <c r="G20" s="62" t="s">
        <v>1930</v>
      </c>
      <c r="H20" s="62" t="s">
        <v>1918</v>
      </c>
      <c r="I20" s="63"/>
    </row>
    <row r="21" spans="1:9">
      <c r="A21" s="62">
        <v>11</v>
      </c>
      <c r="B21" s="62" t="s">
        <v>626</v>
      </c>
      <c r="C21" s="62" t="s">
        <v>1918</v>
      </c>
      <c r="D21" s="62"/>
      <c r="F21" s="61">
        <v>9</v>
      </c>
      <c r="G21" s="62" t="s">
        <v>1931</v>
      </c>
      <c r="H21" s="62" t="s">
        <v>1918</v>
      </c>
      <c r="I21" s="63"/>
    </row>
    <row r="22" spans="1:9">
      <c r="A22" s="62">
        <v>12</v>
      </c>
      <c r="B22" s="62" t="s">
        <v>625</v>
      </c>
      <c r="C22" s="62" t="s">
        <v>1918</v>
      </c>
      <c r="D22" s="62"/>
      <c r="F22" s="61">
        <v>10</v>
      </c>
      <c r="G22" s="62" t="s">
        <v>1932</v>
      </c>
      <c r="H22" s="62" t="s">
        <v>474</v>
      </c>
      <c r="I22" s="63"/>
    </row>
    <row r="23" ht="14.25" spans="1:9">
      <c r="A23" s="62">
        <v>13</v>
      </c>
      <c r="B23" s="62" t="s">
        <v>612</v>
      </c>
      <c r="C23" s="62" t="s">
        <v>1918</v>
      </c>
      <c r="D23" s="62"/>
      <c r="F23" s="64">
        <v>11</v>
      </c>
      <c r="G23" s="65" t="s">
        <v>1933</v>
      </c>
      <c r="H23" s="65" t="s">
        <v>474</v>
      </c>
      <c r="I23" s="66"/>
    </row>
    <row r="24" spans="1:4">
      <c r="A24" s="62">
        <v>14</v>
      </c>
      <c r="B24" s="62" t="s">
        <v>572</v>
      </c>
      <c r="C24" s="62" t="s">
        <v>1918</v>
      </c>
      <c r="D24" s="62"/>
    </row>
    <row r="25" spans="1:4">
      <c r="A25" s="62">
        <v>15</v>
      </c>
      <c r="B25" s="62" t="s">
        <v>562</v>
      </c>
      <c r="C25" s="62" t="s">
        <v>1918</v>
      </c>
      <c r="D25" s="62"/>
    </row>
    <row r="26" spans="1:4">
      <c r="A26" s="62">
        <v>16</v>
      </c>
      <c r="B26" s="62" t="s">
        <v>568</v>
      </c>
      <c r="C26" s="62" t="s">
        <v>1918</v>
      </c>
      <c r="D26" s="62"/>
    </row>
    <row r="27" spans="1:4">
      <c r="A27" s="62">
        <v>17</v>
      </c>
      <c r="B27" s="62" t="s">
        <v>594</v>
      </c>
      <c r="C27" s="62" t="s">
        <v>1918</v>
      </c>
      <c r="D27" s="62"/>
    </row>
    <row r="28" spans="1:4">
      <c r="A28" s="62">
        <v>18</v>
      </c>
      <c r="B28" s="62" t="s">
        <v>639</v>
      </c>
      <c r="C28" s="62" t="s">
        <v>1918</v>
      </c>
      <c r="D28" s="62"/>
    </row>
    <row r="29" spans="1:4">
      <c r="A29" s="62">
        <v>19</v>
      </c>
      <c r="B29" s="62" t="s">
        <v>619</v>
      </c>
      <c r="C29" s="62" t="s">
        <v>1918</v>
      </c>
      <c r="D29" s="62"/>
    </row>
    <row r="30" spans="1:4">
      <c r="A30" s="62">
        <v>20</v>
      </c>
      <c r="B30" s="62" t="s">
        <v>605</v>
      </c>
      <c r="C30" s="62" t="s">
        <v>1918</v>
      </c>
      <c r="D30" s="62"/>
    </row>
  </sheetData>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K49"/>
  <sheetViews>
    <sheetView workbookViewId="0">
      <selection activeCell="L5" sqref="L5"/>
    </sheetView>
  </sheetViews>
  <sheetFormatPr defaultColWidth="7.75" defaultRowHeight="13.5"/>
  <cols>
    <col min="1" max="6" width="7.75" style="55"/>
    <col min="7" max="7" width="10.375" style="55" customWidth="true"/>
    <col min="8" max="8" width="9.25" style="55" customWidth="true"/>
    <col min="9" max="9" width="43.625" style="55" customWidth="true"/>
    <col min="10" max="10" width="34.5" style="55" customWidth="true"/>
    <col min="11" max="12" width="19.75" style="55" customWidth="true"/>
    <col min="13" max="15" width="7.75" style="55"/>
    <col min="16" max="16" width="26.625" style="55" customWidth="true"/>
    <col min="17" max="17" width="11" style="55" customWidth="true"/>
    <col min="18" max="18" width="7.125" style="55" customWidth="true"/>
    <col min="19" max="20" width="6.5" style="55" customWidth="true"/>
    <col min="21" max="21" width="7" style="55" customWidth="true"/>
    <col min="22" max="16384" width="7.75" style="55"/>
  </cols>
  <sheetData>
    <row r="1" spans="1:1">
      <c r="A1" s="55" t="s">
        <v>1934</v>
      </c>
    </row>
    <row r="2" ht="18" spans="1:89">
      <c r="A2" s="56" t="s">
        <v>1935</v>
      </c>
      <c r="B2" s="56"/>
      <c r="C2" s="56"/>
      <c r="D2" s="56"/>
      <c r="E2" s="56"/>
      <c r="F2" s="56" t="s">
        <v>1936</v>
      </c>
      <c r="G2" s="56" t="s">
        <v>1937</v>
      </c>
      <c r="H2" s="56"/>
      <c r="I2" s="56" t="s">
        <v>1938</v>
      </c>
      <c r="J2" s="56" t="s">
        <v>1939</v>
      </c>
      <c r="K2" s="56" t="s">
        <v>1940</v>
      </c>
      <c r="L2" s="56" t="s">
        <v>1941</v>
      </c>
      <c r="M2" s="56" t="s">
        <v>1942</v>
      </c>
      <c r="N2" s="56"/>
      <c r="O2" s="56"/>
      <c r="P2" s="56" t="s">
        <v>1943</v>
      </c>
      <c r="Q2" s="56" t="s">
        <v>1944</v>
      </c>
      <c r="R2" s="56" t="s">
        <v>1945</v>
      </c>
      <c r="S2" s="56" t="s">
        <v>1946</v>
      </c>
      <c r="T2" s="56" t="s">
        <v>1947</v>
      </c>
      <c r="U2" s="56" t="s">
        <v>1948</v>
      </c>
      <c r="V2" s="56" t="s">
        <v>1949</v>
      </c>
      <c r="W2" s="56" t="s">
        <v>1950</v>
      </c>
      <c r="X2" s="56" t="s">
        <v>1951</v>
      </c>
      <c r="Y2" s="56" t="s">
        <v>1952</v>
      </c>
      <c r="Z2" s="56" t="s">
        <v>1953</v>
      </c>
      <c r="AA2" s="56" t="s">
        <v>1954</v>
      </c>
      <c r="AB2" s="56" t="s">
        <v>1955</v>
      </c>
      <c r="AC2" s="56" t="s">
        <v>1956</v>
      </c>
      <c r="AD2" s="56" t="s">
        <v>1957</v>
      </c>
      <c r="AE2" s="56" t="s">
        <v>1958</v>
      </c>
      <c r="AF2" s="56" t="s">
        <v>1959</v>
      </c>
      <c r="AG2" s="56" t="s">
        <v>1960</v>
      </c>
      <c r="AH2" s="56" t="s">
        <v>1961</v>
      </c>
      <c r="AI2" s="56" t="s">
        <v>1962</v>
      </c>
      <c r="AJ2" s="56" t="s">
        <v>1963</v>
      </c>
      <c r="AK2" s="56" t="s">
        <v>1964</v>
      </c>
      <c r="AL2" s="56" t="s">
        <v>1965</v>
      </c>
      <c r="AM2" s="56" t="s">
        <v>1966</v>
      </c>
      <c r="AN2" s="56"/>
      <c r="AO2" s="56"/>
      <c r="AP2" s="56"/>
      <c r="AQ2" s="56"/>
      <c r="AR2" s="56"/>
      <c r="AS2" s="56" t="s">
        <v>1967</v>
      </c>
      <c r="AT2" s="56" t="s">
        <v>1968</v>
      </c>
      <c r="AU2" s="56" t="s">
        <v>1969</v>
      </c>
      <c r="AV2" s="56" t="s">
        <v>1970</v>
      </c>
      <c r="AW2" s="56" t="s">
        <v>1971</v>
      </c>
      <c r="AX2" s="56" t="s">
        <v>1972</v>
      </c>
      <c r="AY2" s="56" t="s">
        <v>1973</v>
      </c>
      <c r="AZ2" s="56" t="s">
        <v>1974</v>
      </c>
      <c r="BA2" s="56" t="s">
        <v>1975</v>
      </c>
      <c r="BB2" s="56" t="s">
        <v>1976</v>
      </c>
      <c r="BC2" s="56" t="s">
        <v>1977</v>
      </c>
      <c r="BD2" s="56" t="s">
        <v>1978</v>
      </c>
      <c r="BE2" s="56" t="s">
        <v>1979</v>
      </c>
      <c r="BF2" s="56" t="s">
        <v>1980</v>
      </c>
      <c r="BG2" s="56" t="s">
        <v>1981</v>
      </c>
      <c r="BH2" s="56" t="s">
        <v>1982</v>
      </c>
      <c r="BI2" s="56" t="s">
        <v>1983</v>
      </c>
      <c r="BJ2" s="56"/>
      <c r="BK2" s="56" t="s">
        <v>1938</v>
      </c>
      <c r="BL2" s="56" t="s">
        <v>1984</v>
      </c>
      <c r="BM2" s="56" t="s">
        <v>1985</v>
      </c>
      <c r="BN2" s="56" t="s">
        <v>1986</v>
      </c>
      <c r="BO2" s="56" t="s">
        <v>1987</v>
      </c>
      <c r="BP2" s="56" t="s">
        <v>1988</v>
      </c>
      <c r="BQ2" s="56" t="s">
        <v>1989</v>
      </c>
      <c r="BR2" s="56" t="s">
        <v>1990</v>
      </c>
      <c r="BS2" s="56" t="s">
        <v>1991</v>
      </c>
      <c r="BT2" s="56" t="s">
        <v>1992</v>
      </c>
      <c r="BU2" s="56" t="s">
        <v>1993</v>
      </c>
      <c r="BV2" s="56" t="s">
        <v>1994</v>
      </c>
      <c r="BW2" s="56" t="s">
        <v>1995</v>
      </c>
      <c r="BX2" s="56" t="s">
        <v>1996</v>
      </c>
      <c r="BY2" s="56" t="s">
        <v>1997</v>
      </c>
      <c r="BZ2" s="56" t="s">
        <v>1998</v>
      </c>
      <c r="CA2" s="56" t="s">
        <v>1999</v>
      </c>
      <c r="CB2" s="56" t="s">
        <v>2000</v>
      </c>
      <c r="CC2" s="56" t="s">
        <v>2001</v>
      </c>
      <c r="CD2" s="56" t="s">
        <v>2002</v>
      </c>
      <c r="CE2" s="56" t="s">
        <v>2003</v>
      </c>
      <c r="CF2" s="56" t="s">
        <v>2004</v>
      </c>
      <c r="CG2" s="56" t="s">
        <v>2005</v>
      </c>
      <c r="CH2" s="56" t="s">
        <v>2006</v>
      </c>
      <c r="CI2" s="56" t="s">
        <v>2007</v>
      </c>
      <c r="CJ2" s="56" t="s">
        <v>2008</v>
      </c>
      <c r="CK2" s="56" t="s">
        <v>2009</v>
      </c>
    </row>
    <row r="3" ht="126" spans="1:89">
      <c r="A3" s="56" t="s">
        <v>2010</v>
      </c>
      <c r="B3" s="56" t="s">
        <v>2011</v>
      </c>
      <c r="C3" s="56" t="s">
        <v>2012</v>
      </c>
      <c r="D3" s="56" t="s">
        <v>2013</v>
      </c>
      <c r="E3" s="56" t="s">
        <v>2014</v>
      </c>
      <c r="F3" s="56"/>
      <c r="G3" s="56" t="s">
        <v>2015</v>
      </c>
      <c r="H3" s="56" t="s">
        <v>2016</v>
      </c>
      <c r="I3" s="56"/>
      <c r="J3" s="56"/>
      <c r="K3" s="56"/>
      <c r="L3" s="56"/>
      <c r="M3" s="56" t="s">
        <v>2017</v>
      </c>
      <c r="N3" s="56" t="s">
        <v>2018</v>
      </c>
      <c r="O3" s="56" t="s">
        <v>2019</v>
      </c>
      <c r="P3" s="56"/>
      <c r="Q3" s="56"/>
      <c r="R3" s="56"/>
      <c r="S3" s="56"/>
      <c r="T3" s="56"/>
      <c r="U3" s="56"/>
      <c r="V3" s="56"/>
      <c r="W3" s="56"/>
      <c r="X3" s="56"/>
      <c r="Y3" s="56"/>
      <c r="Z3" s="56"/>
      <c r="AA3" s="56"/>
      <c r="AB3" s="56"/>
      <c r="AC3" s="56"/>
      <c r="AD3" s="56"/>
      <c r="AE3" s="56"/>
      <c r="AF3" s="56"/>
      <c r="AG3" s="56"/>
      <c r="AH3" s="56"/>
      <c r="AI3" s="56"/>
      <c r="AJ3" s="56"/>
      <c r="AK3" s="56"/>
      <c r="AL3" s="56"/>
      <c r="AM3" s="56" t="s">
        <v>2020</v>
      </c>
      <c r="AN3" s="56" t="s">
        <v>1975</v>
      </c>
      <c r="AO3" s="56" t="s">
        <v>1976</v>
      </c>
      <c r="AP3" s="56" t="s">
        <v>1977</v>
      </c>
      <c r="AQ3" s="56" t="s">
        <v>1978</v>
      </c>
      <c r="AR3" s="56" t="s">
        <v>1971</v>
      </c>
      <c r="AS3" s="56"/>
      <c r="AT3" s="56"/>
      <c r="AU3" s="56"/>
      <c r="AV3" s="56"/>
      <c r="AW3" s="56"/>
      <c r="AX3" s="56"/>
      <c r="AY3" s="56"/>
      <c r="AZ3" s="56"/>
      <c r="BA3" s="56"/>
      <c r="BB3" s="56"/>
      <c r="BC3" s="56"/>
      <c r="BD3" s="56"/>
      <c r="BE3" s="56"/>
      <c r="BF3" s="56"/>
      <c r="BG3" s="56"/>
      <c r="BH3" s="56"/>
      <c r="BI3" s="56" t="s">
        <v>2015</v>
      </c>
      <c r="BJ3" s="56" t="s">
        <v>2016</v>
      </c>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row>
    <row r="4" spans="1:89">
      <c r="A4" s="55" t="s">
        <v>2021</v>
      </c>
      <c r="B4" s="55" t="s">
        <v>2022</v>
      </c>
      <c r="C4" s="55" t="s">
        <v>2023</v>
      </c>
      <c r="D4" s="55" t="s">
        <v>511</v>
      </c>
      <c r="E4" s="55" t="s">
        <v>2024</v>
      </c>
      <c r="F4" s="55" t="s">
        <v>2025</v>
      </c>
      <c r="G4" s="55" t="s">
        <v>2026</v>
      </c>
      <c r="H4" s="55" t="s">
        <v>2027</v>
      </c>
      <c r="I4" s="55" t="s">
        <v>2028</v>
      </c>
      <c r="J4" s="55" t="s">
        <v>2029</v>
      </c>
      <c r="K4" s="55" t="s">
        <v>2030</v>
      </c>
      <c r="L4" s="55" t="s">
        <v>2031</v>
      </c>
      <c r="M4" s="55" t="s">
        <v>2032</v>
      </c>
      <c r="N4" s="55" t="s">
        <v>2033</v>
      </c>
      <c r="O4" s="55" t="s">
        <v>2024</v>
      </c>
      <c r="P4" s="55" t="s">
        <v>2034</v>
      </c>
      <c r="Q4" s="55" t="s">
        <v>510</v>
      </c>
      <c r="R4" s="55" t="s">
        <v>2035</v>
      </c>
      <c r="S4" s="55" t="s">
        <v>2024</v>
      </c>
      <c r="T4" s="55" t="s">
        <v>2035</v>
      </c>
      <c r="U4" s="55" t="s">
        <v>2024</v>
      </c>
      <c r="V4" s="55" t="s">
        <v>2035</v>
      </c>
      <c r="W4" s="55" t="s">
        <v>2024</v>
      </c>
      <c r="X4" s="55" t="s">
        <v>2024</v>
      </c>
      <c r="Y4" s="55" t="s">
        <v>2024</v>
      </c>
      <c r="Z4" s="55" t="s">
        <v>2024</v>
      </c>
      <c r="AA4" s="55" t="s">
        <v>2035</v>
      </c>
      <c r="AB4" s="55" t="s">
        <v>2024</v>
      </c>
      <c r="AC4" s="55" t="s">
        <v>2024</v>
      </c>
      <c r="AD4" s="55" t="s">
        <v>2036</v>
      </c>
      <c r="AE4" s="55" t="s">
        <v>2036</v>
      </c>
      <c r="AF4" s="55" t="s">
        <v>2037</v>
      </c>
      <c r="AG4" s="55" t="s">
        <v>2038</v>
      </c>
      <c r="AH4" s="55" t="s">
        <v>2039</v>
      </c>
      <c r="AI4" s="55" t="s">
        <v>2040</v>
      </c>
      <c r="AJ4" s="55" t="s">
        <v>2041</v>
      </c>
      <c r="AK4" s="55" t="s">
        <v>2037</v>
      </c>
      <c r="AL4" s="55" t="s">
        <v>2024</v>
      </c>
      <c r="AM4" s="55" t="s">
        <v>2042</v>
      </c>
      <c r="AN4" s="55" t="s">
        <v>122</v>
      </c>
      <c r="AO4" s="55" t="s">
        <v>122</v>
      </c>
      <c r="AP4" s="55" t="s">
        <v>122</v>
      </c>
      <c r="AQ4" s="55" t="s">
        <v>122</v>
      </c>
      <c r="AR4" s="55" t="s">
        <v>122</v>
      </c>
      <c r="AS4" s="55" t="s">
        <v>2024</v>
      </c>
      <c r="AT4" s="55" t="s">
        <v>2035</v>
      </c>
      <c r="AU4" s="55" t="s">
        <v>2024</v>
      </c>
      <c r="AV4" s="55" t="s">
        <v>2024</v>
      </c>
      <c r="AW4" s="55" t="s">
        <v>2024</v>
      </c>
      <c r="AX4" s="55" t="s">
        <v>2024</v>
      </c>
      <c r="AY4" s="55" t="s">
        <v>2024</v>
      </c>
      <c r="AZ4" s="55" t="s">
        <v>2024</v>
      </c>
      <c r="BA4" s="55" t="s">
        <v>2024</v>
      </c>
      <c r="BB4" s="55" t="s">
        <v>2024</v>
      </c>
      <c r="BC4" s="55" t="s">
        <v>2024</v>
      </c>
      <c r="BD4" s="55" t="s">
        <v>2024</v>
      </c>
      <c r="BE4" s="55" t="s">
        <v>2024</v>
      </c>
      <c r="BF4" s="55" t="s">
        <v>2024</v>
      </c>
      <c r="BG4" s="55" t="s">
        <v>2043</v>
      </c>
      <c r="BH4" s="55" t="s">
        <v>2037</v>
      </c>
      <c r="BI4" s="55" t="s">
        <v>2044</v>
      </c>
      <c r="BJ4" s="55" t="s">
        <v>2045</v>
      </c>
      <c r="BK4" s="55" t="s">
        <v>2046</v>
      </c>
      <c r="BL4" s="55" t="s">
        <v>2047</v>
      </c>
      <c r="BM4" s="55" t="s">
        <v>2048</v>
      </c>
      <c r="BN4" s="55" t="s">
        <v>2024</v>
      </c>
      <c r="BO4" s="55" t="s">
        <v>2049</v>
      </c>
      <c r="BP4" s="55" t="s">
        <v>2037</v>
      </c>
      <c r="BQ4" s="55" t="s">
        <v>2050</v>
      </c>
      <c r="BR4" s="55" t="s">
        <v>2051</v>
      </c>
      <c r="BS4" s="55" t="s">
        <v>2052</v>
      </c>
      <c r="BT4" s="55" t="s">
        <v>2051</v>
      </c>
      <c r="BU4" s="55" t="s">
        <v>2035</v>
      </c>
      <c r="BV4" s="55" t="s">
        <v>2053</v>
      </c>
      <c r="BW4" s="55" t="s">
        <v>2035</v>
      </c>
      <c r="BX4" s="55" t="s">
        <v>2054</v>
      </c>
      <c r="BY4" s="55" t="s">
        <v>2055</v>
      </c>
      <c r="BZ4" s="55" t="s">
        <v>2042</v>
      </c>
      <c r="CA4" s="55" t="s">
        <v>2056</v>
      </c>
      <c r="CB4" s="55" t="s">
        <v>2057</v>
      </c>
      <c r="CC4" s="55" t="s">
        <v>2024</v>
      </c>
      <c r="CD4" s="55" t="s">
        <v>2024</v>
      </c>
      <c r="CE4" s="55" t="s">
        <v>2024</v>
      </c>
      <c r="CF4" s="55" t="s">
        <v>2024</v>
      </c>
      <c r="CG4" s="55" t="s">
        <v>2024</v>
      </c>
      <c r="CH4" s="55" t="s">
        <v>2024</v>
      </c>
      <c r="CI4" s="55" t="s">
        <v>2024</v>
      </c>
      <c r="CJ4" s="55" t="s">
        <v>2024</v>
      </c>
      <c r="CK4" s="55" t="s">
        <v>2058</v>
      </c>
    </row>
    <row r="5" spans="1:89">
      <c r="A5" s="55" t="s">
        <v>2021</v>
      </c>
      <c r="B5" s="55" t="s">
        <v>2022</v>
      </c>
      <c r="C5" s="55" t="s">
        <v>2023</v>
      </c>
      <c r="D5" s="55" t="s">
        <v>505</v>
      </c>
      <c r="E5" s="55" t="s">
        <v>2059</v>
      </c>
      <c r="F5" s="55" t="s">
        <v>2025</v>
      </c>
      <c r="G5" s="55" t="s">
        <v>2060</v>
      </c>
      <c r="H5" s="55" t="s">
        <v>2061</v>
      </c>
      <c r="I5" s="55" t="s">
        <v>2062</v>
      </c>
      <c r="J5" s="55" t="s">
        <v>2063</v>
      </c>
      <c r="K5" s="55" t="s">
        <v>2064</v>
      </c>
      <c r="L5" s="55" t="s">
        <v>2065</v>
      </c>
      <c r="M5" s="55" t="s">
        <v>2032</v>
      </c>
      <c r="N5" s="55" t="s">
        <v>2033</v>
      </c>
      <c r="O5" s="55" t="s">
        <v>2024</v>
      </c>
      <c r="P5" s="55" t="s">
        <v>2034</v>
      </c>
      <c r="Q5" s="55" t="s">
        <v>510</v>
      </c>
      <c r="R5" s="55" t="s">
        <v>2035</v>
      </c>
      <c r="S5" s="55" t="s">
        <v>2024</v>
      </c>
      <c r="T5" s="55" t="s">
        <v>2035</v>
      </c>
      <c r="U5" s="55" t="s">
        <v>2024</v>
      </c>
      <c r="V5" s="55" t="s">
        <v>2035</v>
      </c>
      <c r="W5" s="55" t="s">
        <v>2024</v>
      </c>
      <c r="X5" s="55" t="s">
        <v>2024</v>
      </c>
      <c r="Y5" s="55" t="s">
        <v>2024</v>
      </c>
      <c r="Z5" s="55" t="s">
        <v>2024</v>
      </c>
      <c r="AA5" s="55" t="s">
        <v>2035</v>
      </c>
      <c r="AB5" s="55" t="s">
        <v>2024</v>
      </c>
      <c r="AC5" s="55" t="s">
        <v>2024</v>
      </c>
      <c r="AD5" s="55" t="s">
        <v>2036</v>
      </c>
      <c r="AE5" s="55" t="s">
        <v>2036</v>
      </c>
      <c r="AF5" s="55" t="s">
        <v>2037</v>
      </c>
      <c r="AG5" s="55" t="s">
        <v>2066</v>
      </c>
      <c r="AH5" s="55" t="s">
        <v>2039</v>
      </c>
      <c r="AI5" s="55" t="s">
        <v>2067</v>
      </c>
      <c r="AJ5" s="55" t="s">
        <v>2068</v>
      </c>
      <c r="AK5" s="55" t="s">
        <v>2037</v>
      </c>
      <c r="AL5" s="55" t="s">
        <v>2024</v>
      </c>
      <c r="AM5" s="55" t="s">
        <v>2042</v>
      </c>
      <c r="AN5" s="55" t="s">
        <v>122</v>
      </c>
      <c r="AO5" s="55" t="s">
        <v>122</v>
      </c>
      <c r="AP5" s="55" t="s">
        <v>122</v>
      </c>
      <c r="AQ5" s="55" t="s">
        <v>122</v>
      </c>
      <c r="AR5" s="55" t="s">
        <v>122</v>
      </c>
      <c r="AS5" s="55" t="s">
        <v>2024</v>
      </c>
      <c r="AT5" s="55" t="s">
        <v>2035</v>
      </c>
      <c r="AU5" s="55" t="s">
        <v>2024</v>
      </c>
      <c r="AV5" s="55" t="s">
        <v>2024</v>
      </c>
      <c r="AW5" s="55" t="s">
        <v>2024</v>
      </c>
      <c r="AX5" s="55" t="s">
        <v>2024</v>
      </c>
      <c r="AY5" s="55" t="s">
        <v>2024</v>
      </c>
      <c r="AZ5" s="55" t="s">
        <v>2024</v>
      </c>
      <c r="BA5" s="55" t="s">
        <v>2024</v>
      </c>
      <c r="BB5" s="55" t="s">
        <v>2024</v>
      </c>
      <c r="BC5" s="55" t="s">
        <v>2024</v>
      </c>
      <c r="BD5" s="55" t="s">
        <v>2024</v>
      </c>
      <c r="BE5" s="55" t="s">
        <v>2024</v>
      </c>
      <c r="BF5" s="55" t="s">
        <v>2024</v>
      </c>
      <c r="BG5" s="55" t="s">
        <v>2069</v>
      </c>
      <c r="BH5" s="55" t="s">
        <v>2037</v>
      </c>
      <c r="BI5" s="55" t="s">
        <v>2070</v>
      </c>
      <c r="BJ5" s="55" t="s">
        <v>2071</v>
      </c>
      <c r="BK5" s="55" t="s">
        <v>2072</v>
      </c>
      <c r="BL5" s="55" t="s">
        <v>2073</v>
      </c>
      <c r="BM5" s="55" t="s">
        <v>2074</v>
      </c>
      <c r="BN5" s="55" t="s">
        <v>2024</v>
      </c>
      <c r="BO5" s="55" t="s">
        <v>2075</v>
      </c>
      <c r="BP5" s="55" t="s">
        <v>2037</v>
      </c>
      <c r="BQ5" s="55" t="s">
        <v>2050</v>
      </c>
      <c r="BR5" s="55" t="s">
        <v>2051</v>
      </c>
      <c r="BS5" s="55" t="s">
        <v>2076</v>
      </c>
      <c r="BT5" s="55" t="s">
        <v>2051</v>
      </c>
      <c r="BU5" s="55" t="s">
        <v>2035</v>
      </c>
      <c r="BV5" s="55" t="s">
        <v>2053</v>
      </c>
      <c r="BW5" s="55" t="s">
        <v>2035</v>
      </c>
      <c r="BX5" s="55" t="s">
        <v>2054</v>
      </c>
      <c r="BY5" s="55" t="s">
        <v>2055</v>
      </c>
      <c r="BZ5" s="55" t="s">
        <v>2042</v>
      </c>
      <c r="CA5" s="55" t="s">
        <v>2056</v>
      </c>
      <c r="CB5" s="55" t="s">
        <v>2057</v>
      </c>
      <c r="CC5" s="55" t="s">
        <v>2024</v>
      </c>
      <c r="CD5" s="55" t="s">
        <v>2024</v>
      </c>
      <c r="CE5" s="55" t="s">
        <v>2024</v>
      </c>
      <c r="CF5" s="55" t="s">
        <v>2024</v>
      </c>
      <c r="CG5" s="55" t="s">
        <v>2024</v>
      </c>
      <c r="CH5" s="55" t="s">
        <v>2024</v>
      </c>
      <c r="CI5" s="55" t="s">
        <v>2024</v>
      </c>
      <c r="CJ5" s="55" t="s">
        <v>2024</v>
      </c>
      <c r="CK5" s="55" t="s">
        <v>2058</v>
      </c>
    </row>
    <row r="6" spans="1:89">
      <c r="A6" s="55" t="s">
        <v>2021</v>
      </c>
      <c r="B6" s="55" t="s">
        <v>2022</v>
      </c>
      <c r="C6" s="55" t="s">
        <v>2023</v>
      </c>
      <c r="D6" s="55" t="s">
        <v>511</v>
      </c>
      <c r="E6" s="55" t="s">
        <v>2077</v>
      </c>
      <c r="F6" s="55" t="s">
        <v>2025</v>
      </c>
      <c r="G6" s="55" t="s">
        <v>2078</v>
      </c>
      <c r="H6" s="55" t="s">
        <v>2079</v>
      </c>
      <c r="I6" s="55" t="s">
        <v>2080</v>
      </c>
      <c r="J6" s="55" t="s">
        <v>2081</v>
      </c>
      <c r="K6" s="55" t="s">
        <v>2082</v>
      </c>
      <c r="L6" s="55" t="s">
        <v>2083</v>
      </c>
      <c r="M6" s="55" t="s">
        <v>2032</v>
      </c>
      <c r="N6" s="55" t="s">
        <v>2033</v>
      </c>
      <c r="O6" s="55" t="s">
        <v>2024</v>
      </c>
      <c r="P6" s="55" t="s">
        <v>2034</v>
      </c>
      <c r="Q6" s="55" t="s">
        <v>510</v>
      </c>
      <c r="R6" s="55" t="s">
        <v>2035</v>
      </c>
      <c r="S6" s="55" t="s">
        <v>2024</v>
      </c>
      <c r="T6" s="55" t="s">
        <v>2035</v>
      </c>
      <c r="U6" s="55" t="s">
        <v>2024</v>
      </c>
      <c r="V6" s="55" t="s">
        <v>2035</v>
      </c>
      <c r="W6" s="55" t="s">
        <v>2024</v>
      </c>
      <c r="X6" s="55" t="s">
        <v>2024</v>
      </c>
      <c r="Y6" s="55" t="s">
        <v>2024</v>
      </c>
      <c r="Z6" s="55" t="s">
        <v>2024</v>
      </c>
      <c r="AA6" s="55" t="s">
        <v>2035</v>
      </c>
      <c r="AB6" s="55" t="s">
        <v>2024</v>
      </c>
      <c r="AC6" s="55" t="s">
        <v>2024</v>
      </c>
      <c r="AD6" s="55" t="s">
        <v>2036</v>
      </c>
      <c r="AE6" s="55" t="s">
        <v>2036</v>
      </c>
      <c r="AF6" s="55" t="s">
        <v>2037</v>
      </c>
      <c r="AG6" s="55" t="s">
        <v>2084</v>
      </c>
      <c r="AH6" s="55" t="s">
        <v>2039</v>
      </c>
      <c r="AI6" s="55" t="s">
        <v>2067</v>
      </c>
      <c r="AJ6" s="55" t="s">
        <v>2068</v>
      </c>
      <c r="AK6" s="55" t="s">
        <v>2037</v>
      </c>
      <c r="AL6" s="55" t="s">
        <v>2024</v>
      </c>
      <c r="AM6" s="55" t="s">
        <v>2042</v>
      </c>
      <c r="AN6" s="55" t="s">
        <v>122</v>
      </c>
      <c r="AO6" s="55" t="s">
        <v>122</v>
      </c>
      <c r="AP6" s="55" t="s">
        <v>122</v>
      </c>
      <c r="AQ6" s="55" t="s">
        <v>122</v>
      </c>
      <c r="AR6" s="55" t="s">
        <v>122</v>
      </c>
      <c r="AS6" s="55" t="s">
        <v>2024</v>
      </c>
      <c r="AT6" s="55" t="s">
        <v>2035</v>
      </c>
      <c r="AU6" s="55" t="s">
        <v>2024</v>
      </c>
      <c r="AV6" s="55" t="s">
        <v>2024</v>
      </c>
      <c r="AW6" s="55" t="s">
        <v>2024</v>
      </c>
      <c r="AX6" s="55" t="s">
        <v>2024</v>
      </c>
      <c r="AY6" s="55" t="s">
        <v>2024</v>
      </c>
      <c r="AZ6" s="55" t="s">
        <v>2024</v>
      </c>
      <c r="BA6" s="55" t="s">
        <v>2024</v>
      </c>
      <c r="BB6" s="55" t="s">
        <v>2024</v>
      </c>
      <c r="BC6" s="55" t="s">
        <v>2024</v>
      </c>
      <c r="BD6" s="55" t="s">
        <v>2024</v>
      </c>
      <c r="BE6" s="55" t="s">
        <v>2024</v>
      </c>
      <c r="BF6" s="55" t="s">
        <v>2024</v>
      </c>
      <c r="BG6" s="55" t="s">
        <v>2043</v>
      </c>
      <c r="BH6" s="55" t="s">
        <v>2037</v>
      </c>
      <c r="BI6" s="55" t="s">
        <v>2044</v>
      </c>
      <c r="BJ6" s="55" t="s">
        <v>2045</v>
      </c>
      <c r="BK6" s="55" t="s">
        <v>2046</v>
      </c>
      <c r="BL6" s="55" t="s">
        <v>2047</v>
      </c>
      <c r="BM6" s="55" t="s">
        <v>2048</v>
      </c>
      <c r="BN6" s="55" t="s">
        <v>2024</v>
      </c>
      <c r="BO6" s="55" t="s">
        <v>2049</v>
      </c>
      <c r="BP6" s="55" t="s">
        <v>2037</v>
      </c>
      <c r="BQ6" s="55" t="s">
        <v>2050</v>
      </c>
      <c r="BR6" s="55" t="s">
        <v>2051</v>
      </c>
      <c r="BS6" s="55" t="s">
        <v>2085</v>
      </c>
      <c r="BT6" s="55" t="s">
        <v>2051</v>
      </c>
      <c r="BU6" s="55" t="s">
        <v>2035</v>
      </c>
      <c r="BV6" s="55" t="s">
        <v>2053</v>
      </c>
      <c r="BW6" s="55" t="s">
        <v>2035</v>
      </c>
      <c r="BX6" s="55" t="s">
        <v>2054</v>
      </c>
      <c r="BY6" s="55" t="s">
        <v>2055</v>
      </c>
      <c r="BZ6" s="55" t="s">
        <v>2042</v>
      </c>
      <c r="CA6" s="55" t="s">
        <v>2056</v>
      </c>
      <c r="CB6" s="55" t="s">
        <v>2057</v>
      </c>
      <c r="CC6" s="55" t="s">
        <v>2024</v>
      </c>
      <c r="CD6" s="55" t="s">
        <v>2024</v>
      </c>
      <c r="CE6" s="55" t="s">
        <v>2024</v>
      </c>
      <c r="CF6" s="55" t="s">
        <v>2024</v>
      </c>
      <c r="CG6" s="55" t="s">
        <v>2024</v>
      </c>
      <c r="CH6" s="55" t="s">
        <v>2024</v>
      </c>
      <c r="CI6" s="55" t="s">
        <v>2024</v>
      </c>
      <c r="CJ6" s="55" t="s">
        <v>2024</v>
      </c>
      <c r="CK6" s="55" t="s">
        <v>2058</v>
      </c>
    </row>
    <row r="7" spans="1:89">
      <c r="A7" s="55" t="s">
        <v>2021</v>
      </c>
      <c r="B7" s="55" t="s">
        <v>2022</v>
      </c>
      <c r="C7" s="55" t="s">
        <v>2023</v>
      </c>
      <c r="D7" s="55" t="s">
        <v>476</v>
      </c>
      <c r="E7" s="55" t="s">
        <v>677</v>
      </c>
      <c r="F7" s="55" t="s">
        <v>2025</v>
      </c>
      <c r="G7" s="55" t="s">
        <v>2086</v>
      </c>
      <c r="H7" s="55" t="s">
        <v>2087</v>
      </c>
      <c r="I7" s="55" t="s">
        <v>2088</v>
      </c>
      <c r="J7" s="55" t="s">
        <v>2089</v>
      </c>
      <c r="K7" s="55" t="s">
        <v>2090</v>
      </c>
      <c r="L7" s="55" t="s">
        <v>2091</v>
      </c>
      <c r="M7" s="55" t="s">
        <v>2032</v>
      </c>
      <c r="N7" s="55" t="s">
        <v>2033</v>
      </c>
      <c r="O7" s="55" t="s">
        <v>2024</v>
      </c>
      <c r="P7" s="55" t="s">
        <v>2034</v>
      </c>
      <c r="Q7" s="55" t="s">
        <v>475</v>
      </c>
      <c r="R7" s="55" t="s">
        <v>2035</v>
      </c>
      <c r="S7" s="55" t="s">
        <v>2024</v>
      </c>
      <c r="T7" s="55" t="s">
        <v>2042</v>
      </c>
      <c r="U7" s="55" t="s">
        <v>475</v>
      </c>
      <c r="V7" s="55" t="s">
        <v>2035</v>
      </c>
      <c r="W7" s="55" t="s">
        <v>2024</v>
      </c>
      <c r="X7" s="55" t="s">
        <v>2024</v>
      </c>
      <c r="Y7" s="55" t="s">
        <v>2024</v>
      </c>
      <c r="Z7" s="55" t="s">
        <v>2024</v>
      </c>
      <c r="AA7" s="55" t="s">
        <v>2042</v>
      </c>
      <c r="AB7" s="55" t="s">
        <v>2092</v>
      </c>
      <c r="AC7" s="55" t="s">
        <v>2093</v>
      </c>
      <c r="AD7" s="55" t="s">
        <v>2036</v>
      </c>
      <c r="AE7" s="55" t="s">
        <v>2036</v>
      </c>
      <c r="AF7" s="55" t="s">
        <v>2037</v>
      </c>
      <c r="AG7" s="55" t="s">
        <v>2094</v>
      </c>
      <c r="AH7" s="55" t="s">
        <v>2095</v>
      </c>
      <c r="AI7" s="55" t="s">
        <v>2067</v>
      </c>
      <c r="AJ7" s="55" t="s">
        <v>2041</v>
      </c>
      <c r="AK7" s="55" t="s">
        <v>2037</v>
      </c>
      <c r="AL7" s="55" t="s">
        <v>2024</v>
      </c>
      <c r="AM7" s="55" t="s">
        <v>2042</v>
      </c>
      <c r="AN7" s="55" t="s">
        <v>122</v>
      </c>
      <c r="AO7" s="55" t="s">
        <v>122</v>
      </c>
      <c r="AP7" s="55" t="s">
        <v>122</v>
      </c>
      <c r="AQ7" s="55" t="s">
        <v>122</v>
      </c>
      <c r="AR7" s="55" t="s">
        <v>122</v>
      </c>
      <c r="AS7" s="55" t="s">
        <v>2024</v>
      </c>
      <c r="AT7" s="55" t="s">
        <v>2035</v>
      </c>
      <c r="AU7" s="55" t="s">
        <v>2024</v>
      </c>
      <c r="AV7" s="55" t="s">
        <v>2024</v>
      </c>
      <c r="AW7" s="55" t="s">
        <v>2024</v>
      </c>
      <c r="AX7" s="55" t="s">
        <v>2024</v>
      </c>
      <c r="AY7" s="55" t="s">
        <v>2024</v>
      </c>
      <c r="AZ7" s="55" t="s">
        <v>2024</v>
      </c>
      <c r="BA7" s="55" t="s">
        <v>2024</v>
      </c>
      <c r="BB7" s="55" t="s">
        <v>2024</v>
      </c>
      <c r="BC7" s="55" t="s">
        <v>2024</v>
      </c>
      <c r="BD7" s="55" t="s">
        <v>2024</v>
      </c>
      <c r="BE7" s="55" t="s">
        <v>2024</v>
      </c>
      <c r="BF7" s="55" t="s">
        <v>2024</v>
      </c>
      <c r="BG7" s="55" t="s">
        <v>2096</v>
      </c>
      <c r="BH7" s="55" t="s">
        <v>2037</v>
      </c>
      <c r="BI7" s="55" t="s">
        <v>2097</v>
      </c>
      <c r="BJ7" s="55" t="s">
        <v>2098</v>
      </c>
      <c r="BK7" s="55" t="s">
        <v>2099</v>
      </c>
      <c r="BL7" s="55" t="s">
        <v>1114</v>
      </c>
      <c r="BM7" s="55" t="s">
        <v>2100</v>
      </c>
      <c r="BN7" s="55" t="s">
        <v>2024</v>
      </c>
      <c r="BO7" s="55" t="s">
        <v>2101</v>
      </c>
      <c r="BP7" s="55" t="s">
        <v>2037</v>
      </c>
      <c r="BQ7" s="55" t="s">
        <v>2050</v>
      </c>
      <c r="BR7" s="55" t="s">
        <v>2051</v>
      </c>
      <c r="BS7" s="55" t="s">
        <v>2102</v>
      </c>
      <c r="BT7" s="55" t="s">
        <v>2051</v>
      </c>
      <c r="BU7" s="55" t="s">
        <v>2035</v>
      </c>
      <c r="BV7" s="55" t="s">
        <v>2053</v>
      </c>
      <c r="BW7" s="55" t="s">
        <v>2035</v>
      </c>
      <c r="BX7" s="55" t="s">
        <v>2054</v>
      </c>
      <c r="BY7" s="55" t="s">
        <v>2055</v>
      </c>
      <c r="BZ7" s="55" t="s">
        <v>2042</v>
      </c>
      <c r="CA7" s="55" t="s">
        <v>2056</v>
      </c>
      <c r="CB7" s="55" t="s">
        <v>2057</v>
      </c>
      <c r="CC7" s="55" t="s">
        <v>2024</v>
      </c>
      <c r="CD7" s="55" t="s">
        <v>2024</v>
      </c>
      <c r="CE7" s="55" t="s">
        <v>2024</v>
      </c>
      <c r="CF7" s="55" t="s">
        <v>2024</v>
      </c>
      <c r="CG7" s="55" t="s">
        <v>2024</v>
      </c>
      <c r="CH7" s="55" t="s">
        <v>2024</v>
      </c>
      <c r="CI7" s="55" t="s">
        <v>2024</v>
      </c>
      <c r="CJ7" s="55" t="s">
        <v>2024</v>
      </c>
      <c r="CK7" s="55" t="s">
        <v>2058</v>
      </c>
    </row>
    <row r="8" spans="1:89">
      <c r="A8" s="55" t="s">
        <v>2021</v>
      </c>
      <c r="B8" s="55" t="s">
        <v>2022</v>
      </c>
      <c r="C8" s="55" t="s">
        <v>2023</v>
      </c>
      <c r="D8" s="55" t="s">
        <v>527</v>
      </c>
      <c r="E8" s="55" t="s">
        <v>2103</v>
      </c>
      <c r="F8" s="55" t="s">
        <v>2025</v>
      </c>
      <c r="G8" s="55" t="s">
        <v>2104</v>
      </c>
      <c r="H8" s="55" t="s">
        <v>2105</v>
      </c>
      <c r="I8" s="55" t="s">
        <v>2106</v>
      </c>
      <c r="J8" s="55" t="s">
        <v>2107</v>
      </c>
      <c r="K8" s="55" t="s">
        <v>2108</v>
      </c>
      <c r="L8" s="55" t="s">
        <v>2109</v>
      </c>
      <c r="M8" s="55" t="s">
        <v>2032</v>
      </c>
      <c r="N8" s="55" t="s">
        <v>2033</v>
      </c>
      <c r="O8" s="55" t="s">
        <v>2024</v>
      </c>
      <c r="P8" s="55" t="s">
        <v>2034</v>
      </c>
      <c r="Q8" s="55" t="s">
        <v>510</v>
      </c>
      <c r="R8" s="55" t="s">
        <v>2035</v>
      </c>
      <c r="S8" s="55" t="s">
        <v>2024</v>
      </c>
      <c r="T8" s="55" t="s">
        <v>2035</v>
      </c>
      <c r="U8" s="55" t="s">
        <v>2024</v>
      </c>
      <c r="V8" s="55" t="s">
        <v>2035</v>
      </c>
      <c r="W8" s="55" t="s">
        <v>2024</v>
      </c>
      <c r="X8" s="55" t="s">
        <v>2024</v>
      </c>
      <c r="Y8" s="55" t="s">
        <v>2024</v>
      </c>
      <c r="Z8" s="55" t="s">
        <v>2024</v>
      </c>
      <c r="AA8" s="55" t="s">
        <v>2035</v>
      </c>
      <c r="AB8" s="55" t="s">
        <v>2024</v>
      </c>
      <c r="AC8" s="55" t="s">
        <v>2024</v>
      </c>
      <c r="AD8" s="55" t="s">
        <v>2036</v>
      </c>
      <c r="AE8" s="55" t="s">
        <v>2036</v>
      </c>
      <c r="AF8" s="55" t="s">
        <v>2037</v>
      </c>
      <c r="AG8" s="55" t="s">
        <v>2110</v>
      </c>
      <c r="AH8" s="55" t="s">
        <v>2039</v>
      </c>
      <c r="AI8" s="55" t="s">
        <v>2067</v>
      </c>
      <c r="AJ8" s="55" t="s">
        <v>2068</v>
      </c>
      <c r="AK8" s="55" t="s">
        <v>2037</v>
      </c>
      <c r="AL8" s="55" t="s">
        <v>2024</v>
      </c>
      <c r="AM8" s="55" t="s">
        <v>2042</v>
      </c>
      <c r="AN8" s="55" t="s">
        <v>122</v>
      </c>
      <c r="AO8" s="55" t="s">
        <v>122</v>
      </c>
      <c r="AP8" s="55" t="s">
        <v>122</v>
      </c>
      <c r="AQ8" s="55" t="s">
        <v>122</v>
      </c>
      <c r="AR8" s="55" t="s">
        <v>122</v>
      </c>
      <c r="AS8" s="55" t="s">
        <v>2024</v>
      </c>
      <c r="AT8" s="55" t="s">
        <v>2035</v>
      </c>
      <c r="AU8" s="55" t="s">
        <v>2024</v>
      </c>
      <c r="AV8" s="55" t="s">
        <v>2024</v>
      </c>
      <c r="AW8" s="55" t="s">
        <v>2024</v>
      </c>
      <c r="AX8" s="55" t="s">
        <v>2024</v>
      </c>
      <c r="AY8" s="55" t="s">
        <v>2024</v>
      </c>
      <c r="AZ8" s="55" t="s">
        <v>2024</v>
      </c>
      <c r="BA8" s="55" t="s">
        <v>2024</v>
      </c>
      <c r="BB8" s="55" t="s">
        <v>2024</v>
      </c>
      <c r="BC8" s="55" t="s">
        <v>2024</v>
      </c>
      <c r="BD8" s="55" t="s">
        <v>2024</v>
      </c>
      <c r="BE8" s="55" t="s">
        <v>2024</v>
      </c>
      <c r="BF8" s="55" t="s">
        <v>2024</v>
      </c>
      <c r="BG8" s="55" t="s">
        <v>2043</v>
      </c>
      <c r="BH8" s="55" t="s">
        <v>2037</v>
      </c>
      <c r="BI8" s="55" t="s">
        <v>2044</v>
      </c>
      <c r="BJ8" s="55" t="s">
        <v>2045</v>
      </c>
      <c r="BK8" s="55" t="s">
        <v>2046</v>
      </c>
      <c r="BL8" s="55" t="s">
        <v>2047</v>
      </c>
      <c r="BM8" s="55" t="s">
        <v>2048</v>
      </c>
      <c r="BN8" s="55" t="s">
        <v>2024</v>
      </c>
      <c r="BO8" s="55" t="s">
        <v>2049</v>
      </c>
      <c r="BP8" s="55" t="s">
        <v>2037</v>
      </c>
      <c r="BQ8" s="55" t="s">
        <v>2050</v>
      </c>
      <c r="BR8" s="55" t="s">
        <v>2051</v>
      </c>
      <c r="BS8" s="55" t="s">
        <v>2052</v>
      </c>
      <c r="BT8" s="55" t="s">
        <v>2051</v>
      </c>
      <c r="BU8" s="55" t="s">
        <v>2035</v>
      </c>
      <c r="BV8" s="55" t="s">
        <v>2053</v>
      </c>
      <c r="BW8" s="55" t="s">
        <v>2035</v>
      </c>
      <c r="BX8" s="55" t="s">
        <v>2054</v>
      </c>
      <c r="BY8" s="55" t="s">
        <v>2055</v>
      </c>
      <c r="BZ8" s="55" t="s">
        <v>2042</v>
      </c>
      <c r="CA8" s="55" t="s">
        <v>2056</v>
      </c>
      <c r="CB8" s="55" t="s">
        <v>2057</v>
      </c>
      <c r="CC8" s="55" t="s">
        <v>2024</v>
      </c>
      <c r="CD8" s="55" t="s">
        <v>2024</v>
      </c>
      <c r="CE8" s="55" t="s">
        <v>2024</v>
      </c>
      <c r="CF8" s="55" t="s">
        <v>2024</v>
      </c>
      <c r="CG8" s="55" t="s">
        <v>2024</v>
      </c>
      <c r="CH8" s="55" t="s">
        <v>2024</v>
      </c>
      <c r="CI8" s="55" t="s">
        <v>2024</v>
      </c>
      <c r="CJ8" s="55" t="s">
        <v>2024</v>
      </c>
      <c r="CK8" s="55" t="s">
        <v>2058</v>
      </c>
    </row>
    <row r="9" spans="1:89">
      <c r="A9" s="55" t="s">
        <v>2021</v>
      </c>
      <c r="B9" s="55" t="s">
        <v>2022</v>
      </c>
      <c r="C9" s="55" t="s">
        <v>2023</v>
      </c>
      <c r="D9" s="55" t="s">
        <v>486</v>
      </c>
      <c r="E9" s="55" t="s">
        <v>2014</v>
      </c>
      <c r="F9" s="55" t="s">
        <v>2025</v>
      </c>
      <c r="G9" s="55" t="s">
        <v>2111</v>
      </c>
      <c r="H9" s="55" t="s">
        <v>2112</v>
      </c>
      <c r="I9" s="55" t="s">
        <v>2113</v>
      </c>
      <c r="J9" s="55" t="s">
        <v>2114</v>
      </c>
      <c r="K9" s="55" t="s">
        <v>2115</v>
      </c>
      <c r="L9" s="55" t="s">
        <v>2116</v>
      </c>
      <c r="M9" s="55" t="s">
        <v>2032</v>
      </c>
      <c r="N9" s="55" t="s">
        <v>2033</v>
      </c>
      <c r="O9" s="55" t="s">
        <v>2024</v>
      </c>
      <c r="P9" s="55" t="s">
        <v>2117</v>
      </c>
      <c r="Q9" s="55" t="s">
        <v>514</v>
      </c>
      <c r="R9" s="55" t="s">
        <v>2035</v>
      </c>
      <c r="S9" s="55" t="s">
        <v>2024</v>
      </c>
      <c r="T9" s="55" t="s">
        <v>2035</v>
      </c>
      <c r="U9" s="55" t="s">
        <v>2024</v>
      </c>
      <c r="V9" s="55" t="s">
        <v>2035</v>
      </c>
      <c r="W9" s="55" t="s">
        <v>2024</v>
      </c>
      <c r="X9" s="55" t="s">
        <v>2024</v>
      </c>
      <c r="Y9" s="55" t="s">
        <v>2024</v>
      </c>
      <c r="Z9" s="55" t="s">
        <v>2024</v>
      </c>
      <c r="AA9" s="55" t="s">
        <v>2035</v>
      </c>
      <c r="AB9" s="55" t="s">
        <v>2024</v>
      </c>
      <c r="AC9" s="55" t="s">
        <v>2024</v>
      </c>
      <c r="AD9" s="55" t="s">
        <v>2036</v>
      </c>
      <c r="AE9" s="55" t="s">
        <v>2036</v>
      </c>
      <c r="AF9" s="55" t="s">
        <v>2037</v>
      </c>
      <c r="AG9" s="55" t="s">
        <v>2118</v>
      </c>
      <c r="AH9" s="55" t="s">
        <v>2039</v>
      </c>
      <c r="AI9" s="55" t="s">
        <v>2067</v>
      </c>
      <c r="AJ9" s="55" t="s">
        <v>2068</v>
      </c>
      <c r="AK9" s="55" t="s">
        <v>2037</v>
      </c>
      <c r="AL9" s="55" t="s">
        <v>2024</v>
      </c>
      <c r="AM9" s="55" t="s">
        <v>2042</v>
      </c>
      <c r="AN9" s="55" t="s">
        <v>122</v>
      </c>
      <c r="AO9" s="55" t="s">
        <v>122</v>
      </c>
      <c r="AP9" s="55" t="s">
        <v>122</v>
      </c>
      <c r="AQ9" s="55" t="s">
        <v>122</v>
      </c>
      <c r="AR9" s="55" t="s">
        <v>122</v>
      </c>
      <c r="AS9" s="55" t="s">
        <v>2024</v>
      </c>
      <c r="AT9" s="55" t="s">
        <v>2035</v>
      </c>
      <c r="AU9" s="55" t="s">
        <v>2024</v>
      </c>
      <c r="AV9" s="55" t="s">
        <v>2024</v>
      </c>
      <c r="AW9" s="55" t="s">
        <v>2024</v>
      </c>
      <c r="AX9" s="55" t="s">
        <v>2024</v>
      </c>
      <c r="AY9" s="55" t="s">
        <v>2024</v>
      </c>
      <c r="AZ9" s="55" t="s">
        <v>2024</v>
      </c>
      <c r="BA9" s="55" t="s">
        <v>2024</v>
      </c>
      <c r="BB9" s="55" t="s">
        <v>2024</v>
      </c>
      <c r="BC9" s="55" t="s">
        <v>2024</v>
      </c>
      <c r="BD9" s="55" t="s">
        <v>2024</v>
      </c>
      <c r="BE9" s="55" t="s">
        <v>2024</v>
      </c>
      <c r="BF9" s="55" t="s">
        <v>2024</v>
      </c>
      <c r="BG9" s="55" t="s">
        <v>2043</v>
      </c>
      <c r="BH9" s="55" t="s">
        <v>2037</v>
      </c>
      <c r="BI9" s="55" t="s">
        <v>2044</v>
      </c>
      <c r="BJ9" s="55" t="s">
        <v>2045</v>
      </c>
      <c r="BK9" s="55" t="s">
        <v>2046</v>
      </c>
      <c r="BL9" s="55" t="s">
        <v>2047</v>
      </c>
      <c r="BM9" s="55" t="s">
        <v>2048</v>
      </c>
      <c r="BN9" s="55" t="s">
        <v>2024</v>
      </c>
      <c r="BO9" s="55" t="s">
        <v>2049</v>
      </c>
      <c r="BP9" s="55" t="s">
        <v>2037</v>
      </c>
      <c r="BQ9" s="55" t="s">
        <v>2050</v>
      </c>
      <c r="BR9" s="55" t="s">
        <v>2051</v>
      </c>
      <c r="BS9" s="55" t="s">
        <v>2119</v>
      </c>
      <c r="BT9" s="55" t="s">
        <v>2051</v>
      </c>
      <c r="BU9" s="55" t="s">
        <v>2035</v>
      </c>
      <c r="BV9" s="55" t="s">
        <v>2053</v>
      </c>
      <c r="BW9" s="55" t="s">
        <v>2035</v>
      </c>
      <c r="BX9" s="55" t="s">
        <v>2054</v>
      </c>
      <c r="BY9" s="55" t="s">
        <v>2055</v>
      </c>
      <c r="BZ9" s="55" t="s">
        <v>2042</v>
      </c>
      <c r="CA9" s="55" t="s">
        <v>2056</v>
      </c>
      <c r="CB9" s="55" t="s">
        <v>2057</v>
      </c>
      <c r="CC9" s="55" t="s">
        <v>2024</v>
      </c>
      <c r="CD9" s="55" t="s">
        <v>2024</v>
      </c>
      <c r="CE9" s="55" t="s">
        <v>2024</v>
      </c>
      <c r="CF9" s="55" t="s">
        <v>2024</v>
      </c>
      <c r="CG9" s="55" t="s">
        <v>2024</v>
      </c>
      <c r="CH9" s="55" t="s">
        <v>2024</v>
      </c>
      <c r="CI9" s="55" t="s">
        <v>2024</v>
      </c>
      <c r="CJ9" s="55" t="s">
        <v>2024</v>
      </c>
      <c r="CK9" s="55" t="s">
        <v>2058</v>
      </c>
    </row>
    <row r="10" spans="1:89">
      <c r="A10" s="55" t="s">
        <v>2021</v>
      </c>
      <c r="B10" s="55" t="s">
        <v>2022</v>
      </c>
      <c r="C10" s="55" t="s">
        <v>2023</v>
      </c>
      <c r="D10" s="55" t="s">
        <v>476</v>
      </c>
      <c r="E10" s="55" t="s">
        <v>2120</v>
      </c>
      <c r="F10" s="55" t="s">
        <v>2025</v>
      </c>
      <c r="G10" s="55" t="s">
        <v>2121</v>
      </c>
      <c r="H10" s="55" t="s">
        <v>2122</v>
      </c>
      <c r="I10" s="55" t="s">
        <v>2123</v>
      </c>
      <c r="J10" s="55" t="s">
        <v>2124</v>
      </c>
      <c r="K10" s="55" t="s">
        <v>2125</v>
      </c>
      <c r="L10" s="55" t="s">
        <v>2126</v>
      </c>
      <c r="M10" s="55" t="s">
        <v>2032</v>
      </c>
      <c r="N10" s="55" t="s">
        <v>2033</v>
      </c>
      <c r="O10" s="55" t="s">
        <v>2024</v>
      </c>
      <c r="P10" s="55" t="s">
        <v>2034</v>
      </c>
      <c r="Q10" s="55" t="s">
        <v>475</v>
      </c>
      <c r="R10" s="55" t="s">
        <v>2035</v>
      </c>
      <c r="S10" s="55" t="s">
        <v>2024</v>
      </c>
      <c r="T10" s="55" t="s">
        <v>2042</v>
      </c>
      <c r="U10" s="55" t="s">
        <v>475</v>
      </c>
      <c r="V10" s="55" t="s">
        <v>2035</v>
      </c>
      <c r="W10" s="55" t="s">
        <v>2024</v>
      </c>
      <c r="X10" s="55" t="s">
        <v>2024</v>
      </c>
      <c r="Y10" s="55" t="s">
        <v>2024</v>
      </c>
      <c r="Z10" s="55" t="s">
        <v>2024</v>
      </c>
      <c r="AA10" s="55" t="s">
        <v>2042</v>
      </c>
      <c r="AB10" s="55" t="s">
        <v>2092</v>
      </c>
      <c r="AC10" s="55" t="s">
        <v>2127</v>
      </c>
      <c r="AD10" s="55" t="s">
        <v>2036</v>
      </c>
      <c r="AE10" s="55" t="s">
        <v>2036</v>
      </c>
      <c r="AF10" s="55" t="s">
        <v>2037</v>
      </c>
      <c r="AG10" s="55" t="s">
        <v>2094</v>
      </c>
      <c r="AH10" s="55" t="s">
        <v>2039</v>
      </c>
      <c r="AI10" s="55" t="s">
        <v>2067</v>
      </c>
      <c r="AJ10" s="55" t="s">
        <v>2041</v>
      </c>
      <c r="AK10" s="55" t="s">
        <v>2037</v>
      </c>
      <c r="AL10" s="55" t="s">
        <v>2024</v>
      </c>
      <c r="AM10" s="55" t="s">
        <v>2042</v>
      </c>
      <c r="AN10" s="55" t="s">
        <v>122</v>
      </c>
      <c r="AO10" s="55" t="s">
        <v>122</v>
      </c>
      <c r="AP10" s="55" t="s">
        <v>122</v>
      </c>
      <c r="AQ10" s="55" t="s">
        <v>122</v>
      </c>
      <c r="AR10" s="55" t="s">
        <v>122</v>
      </c>
      <c r="AS10" s="55" t="s">
        <v>2024</v>
      </c>
      <c r="AT10" s="55" t="s">
        <v>2035</v>
      </c>
      <c r="AU10" s="55" t="s">
        <v>2024</v>
      </c>
      <c r="AV10" s="55" t="s">
        <v>2024</v>
      </c>
      <c r="AW10" s="55" t="s">
        <v>2024</v>
      </c>
      <c r="AX10" s="55" t="s">
        <v>2024</v>
      </c>
      <c r="AY10" s="55" t="s">
        <v>2024</v>
      </c>
      <c r="AZ10" s="55" t="s">
        <v>2024</v>
      </c>
      <c r="BA10" s="55" t="s">
        <v>2024</v>
      </c>
      <c r="BB10" s="55" t="s">
        <v>2024</v>
      </c>
      <c r="BC10" s="55" t="s">
        <v>2024</v>
      </c>
      <c r="BD10" s="55" t="s">
        <v>2024</v>
      </c>
      <c r="BE10" s="55" t="s">
        <v>2024</v>
      </c>
      <c r="BF10" s="55" t="s">
        <v>2024</v>
      </c>
      <c r="BG10" s="55" t="s">
        <v>2096</v>
      </c>
      <c r="BH10" s="55" t="s">
        <v>2037</v>
      </c>
      <c r="BI10" s="55" t="s">
        <v>2097</v>
      </c>
      <c r="BJ10" s="55" t="s">
        <v>2098</v>
      </c>
      <c r="BK10" s="55" t="s">
        <v>2099</v>
      </c>
      <c r="BL10" s="55" t="s">
        <v>1114</v>
      </c>
      <c r="BM10" s="55" t="s">
        <v>2100</v>
      </c>
      <c r="BN10" s="55" t="s">
        <v>2024</v>
      </c>
      <c r="BO10" s="55" t="s">
        <v>2101</v>
      </c>
      <c r="BP10" s="55" t="s">
        <v>2037</v>
      </c>
      <c r="BQ10" s="55" t="s">
        <v>2050</v>
      </c>
      <c r="BR10" s="55" t="s">
        <v>2051</v>
      </c>
      <c r="BS10" s="55" t="s">
        <v>2128</v>
      </c>
      <c r="BT10" s="55" t="s">
        <v>2051</v>
      </c>
      <c r="BU10" s="55" t="s">
        <v>2035</v>
      </c>
      <c r="BV10" s="55" t="s">
        <v>2053</v>
      </c>
      <c r="BW10" s="55" t="s">
        <v>2035</v>
      </c>
      <c r="BX10" s="55" t="s">
        <v>2054</v>
      </c>
      <c r="BY10" s="55" t="s">
        <v>2055</v>
      </c>
      <c r="BZ10" s="55" t="s">
        <v>2042</v>
      </c>
      <c r="CA10" s="55" t="s">
        <v>2056</v>
      </c>
      <c r="CB10" s="55" t="s">
        <v>2057</v>
      </c>
      <c r="CC10" s="55" t="s">
        <v>2024</v>
      </c>
      <c r="CD10" s="55" t="s">
        <v>2024</v>
      </c>
      <c r="CE10" s="55" t="s">
        <v>2024</v>
      </c>
      <c r="CF10" s="55" t="s">
        <v>2024</v>
      </c>
      <c r="CG10" s="55" t="s">
        <v>2024</v>
      </c>
      <c r="CH10" s="55" t="s">
        <v>2024</v>
      </c>
      <c r="CI10" s="55" t="s">
        <v>2024</v>
      </c>
      <c r="CJ10" s="55" t="s">
        <v>2024</v>
      </c>
      <c r="CK10" s="55" t="s">
        <v>2058</v>
      </c>
    </row>
    <row r="11" spans="1:89">
      <c r="A11" s="55" t="s">
        <v>2021</v>
      </c>
      <c r="B11" s="55" t="s">
        <v>2022</v>
      </c>
      <c r="C11" s="55" t="s">
        <v>2023</v>
      </c>
      <c r="D11" s="55" t="s">
        <v>467</v>
      </c>
      <c r="E11" s="55" t="s">
        <v>472</v>
      </c>
      <c r="F11" s="55" t="s">
        <v>2025</v>
      </c>
      <c r="G11" s="55" t="s">
        <v>2129</v>
      </c>
      <c r="H11" s="55" t="s">
        <v>2130</v>
      </c>
      <c r="I11" s="55" t="s">
        <v>2131</v>
      </c>
      <c r="J11" s="55" t="s">
        <v>2132</v>
      </c>
      <c r="K11" s="55" t="s">
        <v>2133</v>
      </c>
      <c r="L11" s="55" t="s">
        <v>2134</v>
      </c>
      <c r="M11" s="55" t="s">
        <v>2032</v>
      </c>
      <c r="N11" s="55" t="s">
        <v>2033</v>
      </c>
      <c r="O11" s="55" t="s">
        <v>2024</v>
      </c>
      <c r="P11" s="55" t="s">
        <v>2117</v>
      </c>
      <c r="Q11" s="55" t="s">
        <v>17</v>
      </c>
      <c r="R11" s="55" t="s">
        <v>2035</v>
      </c>
      <c r="S11" s="55" t="s">
        <v>2024</v>
      </c>
      <c r="T11" s="55" t="s">
        <v>2035</v>
      </c>
      <c r="U11" s="55" t="s">
        <v>2024</v>
      </c>
      <c r="V11" s="55" t="s">
        <v>2135</v>
      </c>
      <c r="W11" s="55" t="s">
        <v>2136</v>
      </c>
      <c r="X11" s="55" t="s">
        <v>2137</v>
      </c>
      <c r="Y11" s="55" t="s">
        <v>2037</v>
      </c>
      <c r="Z11" s="55" t="s">
        <v>2138</v>
      </c>
      <c r="AA11" s="55" t="s">
        <v>2042</v>
      </c>
      <c r="AB11" s="55" t="s">
        <v>2139</v>
      </c>
      <c r="AC11" s="55" t="s">
        <v>2137</v>
      </c>
      <c r="AD11" s="55" t="s">
        <v>2140</v>
      </c>
      <c r="AE11" s="55" t="s">
        <v>2140</v>
      </c>
      <c r="AF11" s="55" t="s">
        <v>2037</v>
      </c>
      <c r="AG11" s="55" t="s">
        <v>2141</v>
      </c>
      <c r="AH11" s="55" t="s">
        <v>2039</v>
      </c>
      <c r="AI11" s="55" t="s">
        <v>2067</v>
      </c>
      <c r="AJ11" s="55" t="s">
        <v>2068</v>
      </c>
      <c r="AK11" s="55" t="s">
        <v>2037</v>
      </c>
      <c r="AL11" s="55" t="s">
        <v>2024</v>
      </c>
      <c r="AM11" s="55" t="s">
        <v>2042</v>
      </c>
      <c r="AN11" s="55" t="s">
        <v>122</v>
      </c>
      <c r="AO11" s="55" t="s">
        <v>122</v>
      </c>
      <c r="AP11" s="55" t="s">
        <v>122</v>
      </c>
      <c r="AQ11" s="55" t="s">
        <v>122</v>
      </c>
      <c r="AR11" s="55" t="s">
        <v>122</v>
      </c>
      <c r="AS11" s="55" t="s">
        <v>2024</v>
      </c>
      <c r="AT11" s="55" t="s">
        <v>2035</v>
      </c>
      <c r="AU11" s="55" t="s">
        <v>2024</v>
      </c>
      <c r="AV11" s="55" t="s">
        <v>2024</v>
      </c>
      <c r="AW11" s="55" t="s">
        <v>2024</v>
      </c>
      <c r="AX11" s="55" t="s">
        <v>2024</v>
      </c>
      <c r="AY11" s="55" t="s">
        <v>2024</v>
      </c>
      <c r="AZ11" s="55" t="s">
        <v>2024</v>
      </c>
      <c r="BA11" s="55" t="s">
        <v>2024</v>
      </c>
      <c r="BB11" s="55" t="s">
        <v>2024</v>
      </c>
      <c r="BC11" s="55" t="s">
        <v>2024</v>
      </c>
      <c r="BD11" s="55" t="s">
        <v>2024</v>
      </c>
      <c r="BE11" s="55" t="s">
        <v>2024</v>
      </c>
      <c r="BF11" s="55" t="s">
        <v>2024</v>
      </c>
      <c r="BG11" s="55" t="s">
        <v>2142</v>
      </c>
      <c r="BH11" s="55" t="s">
        <v>2037</v>
      </c>
      <c r="BI11" s="55" t="s">
        <v>2143</v>
      </c>
      <c r="BJ11" s="55" t="s">
        <v>2144</v>
      </c>
      <c r="BK11" s="55" t="s">
        <v>2145</v>
      </c>
      <c r="BL11" s="55" t="s">
        <v>2146</v>
      </c>
      <c r="BM11" s="55" t="s">
        <v>2147</v>
      </c>
      <c r="BN11" s="55" t="s">
        <v>2024</v>
      </c>
      <c r="BO11" s="55" t="s">
        <v>2148</v>
      </c>
      <c r="BP11" s="55" t="s">
        <v>2037</v>
      </c>
      <c r="BQ11" s="55" t="s">
        <v>2050</v>
      </c>
      <c r="BR11" s="55" t="s">
        <v>2051</v>
      </c>
      <c r="BS11" s="55" t="s">
        <v>2149</v>
      </c>
      <c r="BT11" s="55" t="s">
        <v>2051</v>
      </c>
      <c r="BU11" s="55" t="s">
        <v>2035</v>
      </c>
      <c r="BV11" s="55" t="s">
        <v>2053</v>
      </c>
      <c r="BW11" s="55" t="s">
        <v>2035</v>
      </c>
      <c r="BX11" s="55" t="s">
        <v>2054</v>
      </c>
      <c r="BY11" s="55" t="s">
        <v>2055</v>
      </c>
      <c r="BZ11" s="55" t="s">
        <v>2042</v>
      </c>
      <c r="CA11" s="55" t="s">
        <v>2056</v>
      </c>
      <c r="CB11" s="55" t="s">
        <v>2057</v>
      </c>
      <c r="CC11" s="55" t="s">
        <v>2024</v>
      </c>
      <c r="CD11" s="55" t="s">
        <v>2024</v>
      </c>
      <c r="CE11" s="55" t="s">
        <v>2024</v>
      </c>
      <c r="CF11" s="55" t="s">
        <v>2024</v>
      </c>
      <c r="CG11" s="55" t="s">
        <v>2024</v>
      </c>
      <c r="CH11" s="55" t="s">
        <v>2024</v>
      </c>
      <c r="CI11" s="55" t="s">
        <v>2024</v>
      </c>
      <c r="CJ11" s="55" t="s">
        <v>2024</v>
      </c>
      <c r="CK11" s="55" t="s">
        <v>2058</v>
      </c>
    </row>
    <row r="12" spans="1:89">
      <c r="A12" s="55" t="s">
        <v>2021</v>
      </c>
      <c r="B12" s="55" t="s">
        <v>2022</v>
      </c>
      <c r="C12" s="55" t="s">
        <v>2023</v>
      </c>
      <c r="D12" s="55" t="s">
        <v>527</v>
      </c>
      <c r="E12" s="55" t="s">
        <v>2150</v>
      </c>
      <c r="F12" s="55" t="s">
        <v>2025</v>
      </c>
      <c r="G12" s="55" t="s">
        <v>2151</v>
      </c>
      <c r="H12" s="55" t="s">
        <v>2152</v>
      </c>
      <c r="I12" s="55" t="s">
        <v>2153</v>
      </c>
      <c r="J12" s="55" t="s">
        <v>2154</v>
      </c>
      <c r="K12" s="55" t="s">
        <v>2155</v>
      </c>
      <c r="L12" s="55" t="s">
        <v>2156</v>
      </c>
      <c r="M12" s="55" t="s">
        <v>2032</v>
      </c>
      <c r="N12" s="55" t="s">
        <v>2033</v>
      </c>
      <c r="O12" s="55" t="s">
        <v>2024</v>
      </c>
      <c r="P12" s="55" t="s">
        <v>2034</v>
      </c>
      <c r="Q12" s="55" t="s">
        <v>510</v>
      </c>
      <c r="R12" s="55" t="s">
        <v>2035</v>
      </c>
      <c r="S12" s="55" t="s">
        <v>2024</v>
      </c>
      <c r="T12" s="55" t="s">
        <v>2035</v>
      </c>
      <c r="U12" s="55" t="s">
        <v>2024</v>
      </c>
      <c r="V12" s="55" t="s">
        <v>2035</v>
      </c>
      <c r="W12" s="55" t="s">
        <v>2024</v>
      </c>
      <c r="X12" s="55" t="s">
        <v>2024</v>
      </c>
      <c r="Y12" s="55" t="s">
        <v>2024</v>
      </c>
      <c r="Z12" s="55" t="s">
        <v>2024</v>
      </c>
      <c r="AA12" s="55" t="s">
        <v>2035</v>
      </c>
      <c r="AB12" s="55" t="s">
        <v>2024</v>
      </c>
      <c r="AC12" s="55" t="s">
        <v>2024</v>
      </c>
      <c r="AD12" s="55" t="s">
        <v>2036</v>
      </c>
      <c r="AE12" s="55" t="s">
        <v>2036</v>
      </c>
      <c r="AF12" s="55" t="s">
        <v>2037</v>
      </c>
      <c r="AG12" s="55" t="s">
        <v>2110</v>
      </c>
      <c r="AH12" s="55" t="s">
        <v>2039</v>
      </c>
      <c r="AI12" s="55" t="s">
        <v>2067</v>
      </c>
      <c r="AJ12" s="55" t="s">
        <v>2068</v>
      </c>
      <c r="AK12" s="55" t="s">
        <v>2037</v>
      </c>
      <c r="AL12" s="55" t="s">
        <v>2024</v>
      </c>
      <c r="AM12" s="55" t="s">
        <v>2042</v>
      </c>
      <c r="AN12" s="55" t="s">
        <v>122</v>
      </c>
      <c r="AO12" s="55" t="s">
        <v>122</v>
      </c>
      <c r="AP12" s="55" t="s">
        <v>122</v>
      </c>
      <c r="AQ12" s="55" t="s">
        <v>122</v>
      </c>
      <c r="AR12" s="55" t="s">
        <v>122</v>
      </c>
      <c r="AS12" s="55" t="s">
        <v>2024</v>
      </c>
      <c r="AT12" s="55" t="s">
        <v>2035</v>
      </c>
      <c r="AU12" s="55" t="s">
        <v>2024</v>
      </c>
      <c r="AV12" s="55" t="s">
        <v>2024</v>
      </c>
      <c r="AW12" s="55" t="s">
        <v>2024</v>
      </c>
      <c r="AX12" s="55" t="s">
        <v>2024</v>
      </c>
      <c r="AY12" s="55" t="s">
        <v>2024</v>
      </c>
      <c r="AZ12" s="55" t="s">
        <v>2024</v>
      </c>
      <c r="BA12" s="55" t="s">
        <v>2024</v>
      </c>
      <c r="BB12" s="55" t="s">
        <v>2024</v>
      </c>
      <c r="BC12" s="55" t="s">
        <v>2024</v>
      </c>
      <c r="BD12" s="55" t="s">
        <v>2024</v>
      </c>
      <c r="BE12" s="55" t="s">
        <v>2024</v>
      </c>
      <c r="BF12" s="55" t="s">
        <v>2024</v>
      </c>
      <c r="BG12" s="55" t="s">
        <v>2043</v>
      </c>
      <c r="BH12" s="55" t="s">
        <v>2037</v>
      </c>
      <c r="BI12" s="55" t="s">
        <v>2044</v>
      </c>
      <c r="BJ12" s="55" t="s">
        <v>2045</v>
      </c>
      <c r="BK12" s="55" t="s">
        <v>2046</v>
      </c>
      <c r="BL12" s="55" t="s">
        <v>2047</v>
      </c>
      <c r="BM12" s="55" t="s">
        <v>2048</v>
      </c>
      <c r="BN12" s="55" t="s">
        <v>2024</v>
      </c>
      <c r="BO12" s="55" t="s">
        <v>2049</v>
      </c>
      <c r="BP12" s="55" t="s">
        <v>2037</v>
      </c>
      <c r="BQ12" s="55" t="s">
        <v>2050</v>
      </c>
      <c r="BR12" s="55" t="s">
        <v>2051</v>
      </c>
      <c r="BS12" s="55" t="s">
        <v>2157</v>
      </c>
      <c r="BT12" s="55" t="s">
        <v>2051</v>
      </c>
      <c r="BU12" s="55" t="s">
        <v>2035</v>
      </c>
      <c r="BV12" s="55" t="s">
        <v>2053</v>
      </c>
      <c r="BW12" s="55" t="s">
        <v>2035</v>
      </c>
      <c r="BX12" s="55" t="s">
        <v>2054</v>
      </c>
      <c r="BY12" s="55" t="s">
        <v>2055</v>
      </c>
      <c r="BZ12" s="55" t="s">
        <v>2042</v>
      </c>
      <c r="CA12" s="55" t="s">
        <v>2056</v>
      </c>
      <c r="CB12" s="55" t="s">
        <v>2057</v>
      </c>
      <c r="CC12" s="55" t="s">
        <v>2024</v>
      </c>
      <c r="CD12" s="55" t="s">
        <v>2024</v>
      </c>
      <c r="CE12" s="55" t="s">
        <v>2024</v>
      </c>
      <c r="CF12" s="55" t="s">
        <v>2024</v>
      </c>
      <c r="CG12" s="55" t="s">
        <v>2024</v>
      </c>
      <c r="CH12" s="55" t="s">
        <v>2024</v>
      </c>
      <c r="CI12" s="55" t="s">
        <v>2024</v>
      </c>
      <c r="CJ12" s="55" t="s">
        <v>2024</v>
      </c>
      <c r="CK12" s="55" t="s">
        <v>2058</v>
      </c>
    </row>
    <row r="13" spans="1:89">
      <c r="A13" s="55" t="s">
        <v>2021</v>
      </c>
      <c r="B13" s="55" t="s">
        <v>2022</v>
      </c>
      <c r="C13" s="55" t="s">
        <v>2023</v>
      </c>
      <c r="D13" s="55" t="s">
        <v>544</v>
      </c>
      <c r="E13" s="55" t="s">
        <v>2024</v>
      </c>
      <c r="F13" s="55" t="s">
        <v>2025</v>
      </c>
      <c r="G13" s="55" t="s">
        <v>2158</v>
      </c>
      <c r="H13" s="55" t="s">
        <v>2159</v>
      </c>
      <c r="I13" s="55" t="s">
        <v>2160</v>
      </c>
      <c r="J13" s="55" t="s">
        <v>2161</v>
      </c>
      <c r="K13" s="55" t="s">
        <v>2162</v>
      </c>
      <c r="L13" s="55" t="s">
        <v>2163</v>
      </c>
      <c r="M13" s="55" t="s">
        <v>2032</v>
      </c>
      <c r="N13" s="55" t="s">
        <v>2033</v>
      </c>
      <c r="O13" s="55" t="s">
        <v>2024</v>
      </c>
      <c r="P13" s="55" t="s">
        <v>2034</v>
      </c>
      <c r="Q13" s="55" t="s">
        <v>504</v>
      </c>
      <c r="R13" s="55" t="s">
        <v>2035</v>
      </c>
      <c r="S13" s="55" t="s">
        <v>2024</v>
      </c>
      <c r="T13" s="55" t="s">
        <v>2035</v>
      </c>
      <c r="U13" s="55" t="s">
        <v>2024</v>
      </c>
      <c r="V13" s="55" t="s">
        <v>2035</v>
      </c>
      <c r="W13" s="55" t="s">
        <v>2024</v>
      </c>
      <c r="X13" s="55" t="s">
        <v>2024</v>
      </c>
      <c r="Y13" s="55" t="s">
        <v>2024</v>
      </c>
      <c r="Z13" s="55" t="s">
        <v>2024</v>
      </c>
      <c r="AA13" s="55" t="s">
        <v>2035</v>
      </c>
      <c r="AB13" s="55" t="s">
        <v>2024</v>
      </c>
      <c r="AC13" s="55" t="s">
        <v>2024</v>
      </c>
      <c r="AD13" s="55" t="s">
        <v>2164</v>
      </c>
      <c r="AE13" s="55" t="s">
        <v>2164</v>
      </c>
      <c r="AF13" s="55" t="s">
        <v>2037</v>
      </c>
      <c r="AG13" s="55" t="s">
        <v>2165</v>
      </c>
      <c r="AH13" s="55" t="s">
        <v>2039</v>
      </c>
      <c r="AI13" s="55" t="s">
        <v>2040</v>
      </c>
      <c r="AJ13" s="55" t="s">
        <v>2068</v>
      </c>
      <c r="AK13" s="55" t="s">
        <v>2037</v>
      </c>
      <c r="AL13" s="55" t="s">
        <v>2024</v>
      </c>
      <c r="AM13" s="55" t="s">
        <v>2042</v>
      </c>
      <c r="AN13" s="55" t="s">
        <v>122</v>
      </c>
      <c r="AO13" s="55" t="s">
        <v>122</v>
      </c>
      <c r="AP13" s="55" t="s">
        <v>122</v>
      </c>
      <c r="AQ13" s="55" t="s">
        <v>122</v>
      </c>
      <c r="AR13" s="55" t="s">
        <v>122</v>
      </c>
      <c r="AS13" s="55" t="s">
        <v>2024</v>
      </c>
      <c r="AT13" s="55" t="s">
        <v>2035</v>
      </c>
      <c r="AU13" s="55" t="s">
        <v>2024</v>
      </c>
      <c r="AV13" s="55" t="s">
        <v>2024</v>
      </c>
      <c r="AW13" s="55" t="s">
        <v>2024</v>
      </c>
      <c r="AX13" s="55" t="s">
        <v>2024</v>
      </c>
      <c r="AY13" s="55" t="s">
        <v>2024</v>
      </c>
      <c r="AZ13" s="55" t="s">
        <v>2024</v>
      </c>
      <c r="BA13" s="55" t="s">
        <v>2024</v>
      </c>
      <c r="BB13" s="55" t="s">
        <v>2024</v>
      </c>
      <c r="BC13" s="55" t="s">
        <v>2024</v>
      </c>
      <c r="BD13" s="55" t="s">
        <v>2024</v>
      </c>
      <c r="BE13" s="55" t="s">
        <v>2024</v>
      </c>
      <c r="BF13" s="55" t="s">
        <v>2024</v>
      </c>
      <c r="BG13" s="55" t="s">
        <v>2043</v>
      </c>
      <c r="BH13" s="55" t="s">
        <v>2037</v>
      </c>
      <c r="BI13" s="55" t="s">
        <v>2044</v>
      </c>
      <c r="BJ13" s="55" t="s">
        <v>2045</v>
      </c>
      <c r="BK13" s="55" t="s">
        <v>2046</v>
      </c>
      <c r="BL13" s="55" t="s">
        <v>2047</v>
      </c>
      <c r="BM13" s="55" t="s">
        <v>2048</v>
      </c>
      <c r="BN13" s="55" t="s">
        <v>2024</v>
      </c>
      <c r="BO13" s="55" t="s">
        <v>2049</v>
      </c>
      <c r="BP13" s="55" t="s">
        <v>2037</v>
      </c>
      <c r="BQ13" s="55" t="s">
        <v>2050</v>
      </c>
      <c r="BR13" s="55" t="s">
        <v>2051</v>
      </c>
      <c r="BS13" s="55" t="s">
        <v>2166</v>
      </c>
      <c r="BT13" s="55" t="s">
        <v>2051</v>
      </c>
      <c r="BU13" s="55" t="s">
        <v>2035</v>
      </c>
      <c r="BV13" s="55" t="s">
        <v>2053</v>
      </c>
      <c r="BW13" s="55" t="s">
        <v>2035</v>
      </c>
      <c r="BX13" s="55" t="s">
        <v>2054</v>
      </c>
      <c r="BY13" s="55" t="s">
        <v>2055</v>
      </c>
      <c r="BZ13" s="55" t="s">
        <v>2042</v>
      </c>
      <c r="CA13" s="55" t="s">
        <v>2056</v>
      </c>
      <c r="CB13" s="55" t="s">
        <v>2057</v>
      </c>
      <c r="CC13" s="55" t="s">
        <v>2024</v>
      </c>
      <c r="CD13" s="55" t="s">
        <v>2024</v>
      </c>
      <c r="CE13" s="55" t="s">
        <v>2024</v>
      </c>
      <c r="CF13" s="55" t="s">
        <v>2024</v>
      </c>
      <c r="CG13" s="55" t="s">
        <v>2024</v>
      </c>
      <c r="CH13" s="55" t="s">
        <v>2024</v>
      </c>
      <c r="CI13" s="55" t="s">
        <v>2024</v>
      </c>
      <c r="CJ13" s="55" t="s">
        <v>2024</v>
      </c>
      <c r="CK13" s="55" t="s">
        <v>2058</v>
      </c>
    </row>
    <row r="14" spans="1:89">
      <c r="A14" s="55" t="s">
        <v>2021</v>
      </c>
      <c r="B14" s="55" t="s">
        <v>2022</v>
      </c>
      <c r="C14" s="55" t="s">
        <v>2023</v>
      </c>
      <c r="D14" s="55" t="s">
        <v>476</v>
      </c>
      <c r="E14" s="55" t="s">
        <v>677</v>
      </c>
      <c r="F14" s="55" t="s">
        <v>2025</v>
      </c>
      <c r="G14" s="55" t="s">
        <v>2167</v>
      </c>
      <c r="H14" s="55" t="s">
        <v>2168</v>
      </c>
      <c r="I14" s="55" t="s">
        <v>2169</v>
      </c>
      <c r="J14" s="55" t="s">
        <v>2170</v>
      </c>
      <c r="K14" s="55" t="s">
        <v>2171</v>
      </c>
      <c r="L14" s="55" t="s">
        <v>2082</v>
      </c>
      <c r="M14" s="55" t="s">
        <v>2032</v>
      </c>
      <c r="N14" s="55" t="s">
        <v>2033</v>
      </c>
      <c r="O14" s="55" t="s">
        <v>2024</v>
      </c>
      <c r="P14" s="55" t="s">
        <v>2034</v>
      </c>
      <c r="Q14" s="55" t="s">
        <v>475</v>
      </c>
      <c r="R14" s="55" t="s">
        <v>2035</v>
      </c>
      <c r="S14" s="55" t="s">
        <v>2024</v>
      </c>
      <c r="T14" s="55" t="s">
        <v>2042</v>
      </c>
      <c r="U14" s="55" t="s">
        <v>475</v>
      </c>
      <c r="V14" s="55" t="s">
        <v>2035</v>
      </c>
      <c r="W14" s="55" t="s">
        <v>2024</v>
      </c>
      <c r="X14" s="55" t="s">
        <v>2024</v>
      </c>
      <c r="Y14" s="55" t="s">
        <v>2024</v>
      </c>
      <c r="Z14" s="55" t="s">
        <v>2024</v>
      </c>
      <c r="AA14" s="55" t="s">
        <v>2042</v>
      </c>
      <c r="AB14" s="55" t="s">
        <v>2092</v>
      </c>
      <c r="AC14" s="55" t="s">
        <v>2127</v>
      </c>
      <c r="AD14" s="55" t="s">
        <v>2036</v>
      </c>
      <c r="AE14" s="55" t="s">
        <v>2036</v>
      </c>
      <c r="AF14" s="55" t="s">
        <v>2037</v>
      </c>
      <c r="AG14" s="55" t="s">
        <v>2094</v>
      </c>
      <c r="AH14" s="55" t="s">
        <v>2039</v>
      </c>
      <c r="AI14" s="55" t="s">
        <v>2067</v>
      </c>
      <c r="AJ14" s="55" t="s">
        <v>2041</v>
      </c>
      <c r="AK14" s="55" t="s">
        <v>2037</v>
      </c>
      <c r="AL14" s="55" t="s">
        <v>2024</v>
      </c>
      <c r="AM14" s="55" t="s">
        <v>2042</v>
      </c>
      <c r="AN14" s="55" t="s">
        <v>122</v>
      </c>
      <c r="AO14" s="55" t="s">
        <v>122</v>
      </c>
      <c r="AP14" s="55" t="s">
        <v>122</v>
      </c>
      <c r="AQ14" s="55" t="s">
        <v>122</v>
      </c>
      <c r="AR14" s="55" t="s">
        <v>122</v>
      </c>
      <c r="AS14" s="55" t="s">
        <v>2024</v>
      </c>
      <c r="AT14" s="55" t="s">
        <v>2035</v>
      </c>
      <c r="AU14" s="55" t="s">
        <v>2024</v>
      </c>
      <c r="AV14" s="55" t="s">
        <v>2024</v>
      </c>
      <c r="AW14" s="55" t="s">
        <v>2024</v>
      </c>
      <c r="AX14" s="55" t="s">
        <v>2024</v>
      </c>
      <c r="AY14" s="55" t="s">
        <v>2024</v>
      </c>
      <c r="AZ14" s="55" t="s">
        <v>2024</v>
      </c>
      <c r="BA14" s="55" t="s">
        <v>2024</v>
      </c>
      <c r="BB14" s="55" t="s">
        <v>2024</v>
      </c>
      <c r="BC14" s="55" t="s">
        <v>2024</v>
      </c>
      <c r="BD14" s="55" t="s">
        <v>2024</v>
      </c>
      <c r="BE14" s="55" t="s">
        <v>2024</v>
      </c>
      <c r="BF14" s="55" t="s">
        <v>2024</v>
      </c>
      <c r="BG14" s="55" t="s">
        <v>2096</v>
      </c>
      <c r="BH14" s="55" t="s">
        <v>2037</v>
      </c>
      <c r="BI14" s="55" t="s">
        <v>2097</v>
      </c>
      <c r="BJ14" s="55" t="s">
        <v>2098</v>
      </c>
      <c r="BK14" s="55" t="s">
        <v>2099</v>
      </c>
      <c r="BL14" s="55" t="s">
        <v>1114</v>
      </c>
      <c r="BM14" s="55" t="s">
        <v>2100</v>
      </c>
      <c r="BN14" s="55" t="s">
        <v>2024</v>
      </c>
      <c r="BO14" s="55" t="s">
        <v>2101</v>
      </c>
      <c r="BP14" s="55" t="s">
        <v>2037</v>
      </c>
      <c r="BQ14" s="55" t="s">
        <v>2050</v>
      </c>
      <c r="BR14" s="55" t="s">
        <v>2051</v>
      </c>
      <c r="BS14" s="55" t="s">
        <v>2076</v>
      </c>
      <c r="BT14" s="55" t="s">
        <v>2051</v>
      </c>
      <c r="BU14" s="55" t="s">
        <v>2035</v>
      </c>
      <c r="BV14" s="55" t="s">
        <v>2053</v>
      </c>
      <c r="BW14" s="55" t="s">
        <v>2035</v>
      </c>
      <c r="BX14" s="55" t="s">
        <v>2054</v>
      </c>
      <c r="BY14" s="55" t="s">
        <v>2055</v>
      </c>
      <c r="BZ14" s="55" t="s">
        <v>2042</v>
      </c>
      <c r="CA14" s="55" t="s">
        <v>2056</v>
      </c>
      <c r="CB14" s="55" t="s">
        <v>2057</v>
      </c>
      <c r="CC14" s="55" t="s">
        <v>2024</v>
      </c>
      <c r="CD14" s="55" t="s">
        <v>2024</v>
      </c>
      <c r="CE14" s="55" t="s">
        <v>2024</v>
      </c>
      <c r="CF14" s="55" t="s">
        <v>2024</v>
      </c>
      <c r="CG14" s="55" t="s">
        <v>2024</v>
      </c>
      <c r="CH14" s="55" t="s">
        <v>2024</v>
      </c>
      <c r="CI14" s="55" t="s">
        <v>2024</v>
      </c>
      <c r="CJ14" s="55" t="s">
        <v>2024</v>
      </c>
      <c r="CK14" s="55" t="s">
        <v>2058</v>
      </c>
    </row>
    <row r="15" spans="1:89">
      <c r="A15" s="55" t="s">
        <v>2021</v>
      </c>
      <c r="B15" s="55" t="s">
        <v>2022</v>
      </c>
      <c r="C15" s="55" t="s">
        <v>2023</v>
      </c>
      <c r="D15" s="55" t="s">
        <v>467</v>
      </c>
      <c r="E15" s="55" t="s">
        <v>792</v>
      </c>
      <c r="F15" s="55" t="s">
        <v>2025</v>
      </c>
      <c r="G15" s="55" t="s">
        <v>2172</v>
      </c>
      <c r="H15" s="55" t="s">
        <v>2173</v>
      </c>
      <c r="I15" s="55" t="s">
        <v>2174</v>
      </c>
      <c r="J15" s="55" t="s">
        <v>2175</v>
      </c>
      <c r="K15" s="55" t="s">
        <v>2176</v>
      </c>
      <c r="L15" s="55" t="s">
        <v>2177</v>
      </c>
      <c r="M15" s="55" t="s">
        <v>2032</v>
      </c>
      <c r="N15" s="55" t="s">
        <v>2178</v>
      </c>
      <c r="O15" s="55" t="s">
        <v>2024</v>
      </c>
      <c r="P15" s="55" t="s">
        <v>2034</v>
      </c>
      <c r="Q15" s="55" t="s">
        <v>504</v>
      </c>
      <c r="R15" s="55" t="s">
        <v>2035</v>
      </c>
      <c r="S15" s="55" t="s">
        <v>2024</v>
      </c>
      <c r="T15" s="55" t="s">
        <v>2035</v>
      </c>
      <c r="U15" s="55" t="s">
        <v>2024</v>
      </c>
      <c r="V15" s="55" t="s">
        <v>2135</v>
      </c>
      <c r="W15" s="55" t="s">
        <v>2179</v>
      </c>
      <c r="X15" s="55" t="s">
        <v>2127</v>
      </c>
      <c r="Y15" s="55" t="s">
        <v>2037</v>
      </c>
      <c r="Z15" s="55" t="s">
        <v>2138</v>
      </c>
      <c r="AA15" s="55" t="s">
        <v>2035</v>
      </c>
      <c r="AB15" s="55" t="s">
        <v>2024</v>
      </c>
      <c r="AC15" s="55" t="s">
        <v>2024</v>
      </c>
      <c r="AD15" s="55" t="s">
        <v>2164</v>
      </c>
      <c r="AE15" s="55" t="s">
        <v>2164</v>
      </c>
      <c r="AF15" s="55" t="s">
        <v>2037</v>
      </c>
      <c r="AG15" s="55" t="s">
        <v>2180</v>
      </c>
      <c r="AH15" s="55" t="s">
        <v>2039</v>
      </c>
      <c r="AI15" s="55" t="s">
        <v>2040</v>
      </c>
      <c r="AJ15" s="55" t="s">
        <v>2068</v>
      </c>
      <c r="AK15" s="55" t="s">
        <v>2037</v>
      </c>
      <c r="AL15" s="55" t="s">
        <v>2024</v>
      </c>
      <c r="AM15" s="55" t="s">
        <v>2042</v>
      </c>
      <c r="AN15" s="55" t="s">
        <v>122</v>
      </c>
      <c r="AO15" s="55" t="s">
        <v>122</v>
      </c>
      <c r="AP15" s="55" t="s">
        <v>122</v>
      </c>
      <c r="AQ15" s="55" t="s">
        <v>122</v>
      </c>
      <c r="AR15" s="55" t="s">
        <v>122</v>
      </c>
      <c r="AS15" s="55" t="s">
        <v>2024</v>
      </c>
      <c r="AT15" s="55" t="s">
        <v>2035</v>
      </c>
      <c r="AU15" s="55" t="s">
        <v>2024</v>
      </c>
      <c r="AV15" s="55" t="s">
        <v>2024</v>
      </c>
      <c r="AW15" s="55" t="s">
        <v>2024</v>
      </c>
      <c r="AX15" s="55" t="s">
        <v>2024</v>
      </c>
      <c r="AY15" s="55" t="s">
        <v>2024</v>
      </c>
      <c r="AZ15" s="55" t="s">
        <v>2024</v>
      </c>
      <c r="BA15" s="55" t="s">
        <v>2024</v>
      </c>
      <c r="BB15" s="55" t="s">
        <v>2024</v>
      </c>
      <c r="BC15" s="55" t="s">
        <v>2024</v>
      </c>
      <c r="BD15" s="55" t="s">
        <v>2024</v>
      </c>
      <c r="BE15" s="55" t="s">
        <v>2024</v>
      </c>
      <c r="BF15" s="55" t="s">
        <v>2024</v>
      </c>
      <c r="BG15" s="55" t="s">
        <v>2043</v>
      </c>
      <c r="BH15" s="55" t="s">
        <v>2037</v>
      </c>
      <c r="BI15" s="55" t="s">
        <v>2044</v>
      </c>
      <c r="BJ15" s="55" t="s">
        <v>2045</v>
      </c>
      <c r="BK15" s="55" t="s">
        <v>2046</v>
      </c>
      <c r="BL15" s="55" t="s">
        <v>2047</v>
      </c>
      <c r="BM15" s="55" t="s">
        <v>2048</v>
      </c>
      <c r="BN15" s="55" t="s">
        <v>2024</v>
      </c>
      <c r="BO15" s="55" t="s">
        <v>2049</v>
      </c>
      <c r="BP15" s="55" t="s">
        <v>2037</v>
      </c>
      <c r="BQ15" s="55" t="s">
        <v>2050</v>
      </c>
      <c r="BR15" s="55" t="s">
        <v>2051</v>
      </c>
      <c r="BS15" s="55" t="s">
        <v>2181</v>
      </c>
      <c r="BT15" s="55" t="s">
        <v>2051</v>
      </c>
      <c r="BU15" s="55" t="s">
        <v>2035</v>
      </c>
      <c r="BV15" s="55" t="s">
        <v>2053</v>
      </c>
      <c r="BW15" s="55" t="s">
        <v>2035</v>
      </c>
      <c r="BX15" s="55" t="s">
        <v>2054</v>
      </c>
      <c r="BY15" s="55" t="s">
        <v>2055</v>
      </c>
      <c r="BZ15" s="55" t="s">
        <v>2042</v>
      </c>
      <c r="CA15" s="55" t="s">
        <v>2182</v>
      </c>
      <c r="CB15" s="55" t="s">
        <v>2024</v>
      </c>
      <c r="CC15" s="55" t="s">
        <v>2024</v>
      </c>
      <c r="CD15" s="55" t="s">
        <v>2024</v>
      </c>
      <c r="CE15" s="55" t="s">
        <v>2024</v>
      </c>
      <c r="CF15" s="55" t="s">
        <v>2024</v>
      </c>
      <c r="CG15" s="55" t="s">
        <v>2024</v>
      </c>
      <c r="CH15" s="55" t="s">
        <v>2024</v>
      </c>
      <c r="CI15" s="55" t="s">
        <v>2024</v>
      </c>
      <c r="CJ15" s="55" t="s">
        <v>2024</v>
      </c>
      <c r="CK15" s="55" t="s">
        <v>2058</v>
      </c>
    </row>
    <row r="16" spans="1:89">
      <c r="A16" s="55" t="s">
        <v>2021</v>
      </c>
      <c r="B16" s="55" t="s">
        <v>2022</v>
      </c>
      <c r="C16" s="55" t="s">
        <v>2023</v>
      </c>
      <c r="D16" s="55" t="s">
        <v>480</v>
      </c>
      <c r="E16" s="55" t="s">
        <v>333</v>
      </c>
      <c r="F16" s="55" t="s">
        <v>2025</v>
      </c>
      <c r="G16" s="55" t="s">
        <v>2183</v>
      </c>
      <c r="H16" s="55" t="s">
        <v>2184</v>
      </c>
      <c r="I16" s="55" t="s">
        <v>2185</v>
      </c>
      <c r="J16" s="55" t="s">
        <v>2186</v>
      </c>
      <c r="K16" s="55" t="s">
        <v>2187</v>
      </c>
      <c r="L16" s="55" t="s">
        <v>2188</v>
      </c>
      <c r="M16" s="55" t="s">
        <v>2032</v>
      </c>
      <c r="N16" s="55" t="s">
        <v>2033</v>
      </c>
      <c r="O16" s="55" t="s">
        <v>2024</v>
      </c>
      <c r="P16" s="55" t="s">
        <v>2034</v>
      </c>
      <c r="Q16" s="55" t="s">
        <v>510</v>
      </c>
      <c r="R16" s="55" t="s">
        <v>2035</v>
      </c>
      <c r="S16" s="55" t="s">
        <v>2024</v>
      </c>
      <c r="T16" s="55" t="s">
        <v>2035</v>
      </c>
      <c r="U16" s="55" t="s">
        <v>2024</v>
      </c>
      <c r="V16" s="55" t="s">
        <v>2035</v>
      </c>
      <c r="W16" s="55" t="s">
        <v>2024</v>
      </c>
      <c r="X16" s="55" t="s">
        <v>2024</v>
      </c>
      <c r="Y16" s="55" t="s">
        <v>2024</v>
      </c>
      <c r="Z16" s="55" t="s">
        <v>2024</v>
      </c>
      <c r="AA16" s="55" t="s">
        <v>2035</v>
      </c>
      <c r="AB16" s="55" t="s">
        <v>2024</v>
      </c>
      <c r="AC16" s="55" t="s">
        <v>2024</v>
      </c>
      <c r="AD16" s="55" t="s">
        <v>2036</v>
      </c>
      <c r="AE16" s="55" t="s">
        <v>2036</v>
      </c>
      <c r="AF16" s="55" t="s">
        <v>2037</v>
      </c>
      <c r="AG16" s="55" t="s">
        <v>2189</v>
      </c>
      <c r="AH16" s="55" t="s">
        <v>2039</v>
      </c>
      <c r="AI16" s="55" t="s">
        <v>2067</v>
      </c>
      <c r="AJ16" s="55" t="s">
        <v>2068</v>
      </c>
      <c r="AK16" s="55" t="s">
        <v>2037</v>
      </c>
      <c r="AL16" s="55" t="s">
        <v>2024</v>
      </c>
      <c r="AM16" s="55" t="s">
        <v>2042</v>
      </c>
      <c r="AN16" s="55" t="s">
        <v>122</v>
      </c>
      <c r="AO16" s="55" t="s">
        <v>122</v>
      </c>
      <c r="AP16" s="55" t="s">
        <v>122</v>
      </c>
      <c r="AQ16" s="55" t="s">
        <v>122</v>
      </c>
      <c r="AR16" s="55" t="s">
        <v>122</v>
      </c>
      <c r="AS16" s="55" t="s">
        <v>2024</v>
      </c>
      <c r="AT16" s="55" t="s">
        <v>2035</v>
      </c>
      <c r="AU16" s="55" t="s">
        <v>2024</v>
      </c>
      <c r="AV16" s="55" t="s">
        <v>2024</v>
      </c>
      <c r="AW16" s="55" t="s">
        <v>2024</v>
      </c>
      <c r="AX16" s="55" t="s">
        <v>2024</v>
      </c>
      <c r="AY16" s="55" t="s">
        <v>2024</v>
      </c>
      <c r="AZ16" s="55" t="s">
        <v>2024</v>
      </c>
      <c r="BA16" s="55" t="s">
        <v>2024</v>
      </c>
      <c r="BB16" s="55" t="s">
        <v>2024</v>
      </c>
      <c r="BC16" s="55" t="s">
        <v>2024</v>
      </c>
      <c r="BD16" s="55" t="s">
        <v>2024</v>
      </c>
      <c r="BE16" s="55" t="s">
        <v>2024</v>
      </c>
      <c r="BF16" s="55" t="s">
        <v>2024</v>
      </c>
      <c r="BG16" s="55" t="s">
        <v>2190</v>
      </c>
      <c r="BH16" s="55" t="s">
        <v>2037</v>
      </c>
      <c r="BI16" s="55" t="s">
        <v>2191</v>
      </c>
      <c r="BJ16" s="55" t="s">
        <v>2192</v>
      </c>
      <c r="BK16" s="55" t="s">
        <v>2193</v>
      </c>
      <c r="BL16" s="55" t="s">
        <v>1157</v>
      </c>
      <c r="BM16" s="55" t="s">
        <v>1158</v>
      </c>
      <c r="BN16" s="55" t="s">
        <v>2024</v>
      </c>
      <c r="BO16" s="55" t="s">
        <v>2194</v>
      </c>
      <c r="BP16" s="55" t="s">
        <v>2037</v>
      </c>
      <c r="BQ16" s="55" t="s">
        <v>2050</v>
      </c>
      <c r="BR16" s="55" t="s">
        <v>2051</v>
      </c>
      <c r="BS16" s="55" t="s">
        <v>2195</v>
      </c>
      <c r="BT16" s="55" t="s">
        <v>2051</v>
      </c>
      <c r="BU16" s="55" t="s">
        <v>2035</v>
      </c>
      <c r="BV16" s="55" t="s">
        <v>2053</v>
      </c>
      <c r="BW16" s="55" t="s">
        <v>2035</v>
      </c>
      <c r="BX16" s="55" t="s">
        <v>2054</v>
      </c>
      <c r="BY16" s="55" t="s">
        <v>2055</v>
      </c>
      <c r="BZ16" s="55" t="s">
        <v>2042</v>
      </c>
      <c r="CA16" s="55" t="s">
        <v>2056</v>
      </c>
      <c r="CB16" s="55" t="s">
        <v>2057</v>
      </c>
      <c r="CC16" s="55" t="s">
        <v>2024</v>
      </c>
      <c r="CD16" s="55" t="s">
        <v>2024</v>
      </c>
      <c r="CE16" s="55" t="s">
        <v>2024</v>
      </c>
      <c r="CF16" s="55" t="s">
        <v>2024</v>
      </c>
      <c r="CG16" s="55" t="s">
        <v>2024</v>
      </c>
      <c r="CH16" s="55" t="s">
        <v>2024</v>
      </c>
      <c r="CI16" s="55" t="s">
        <v>2024</v>
      </c>
      <c r="CJ16" s="55" t="s">
        <v>2024</v>
      </c>
      <c r="CK16" s="55" t="s">
        <v>2058</v>
      </c>
    </row>
    <row r="17" spans="1:89">
      <c r="A17" s="55" t="s">
        <v>2021</v>
      </c>
      <c r="B17" s="55" t="s">
        <v>2022</v>
      </c>
      <c r="C17" s="55" t="s">
        <v>2023</v>
      </c>
      <c r="D17" s="55" t="s">
        <v>476</v>
      </c>
      <c r="E17" s="55" t="s">
        <v>2196</v>
      </c>
      <c r="F17" s="55" t="s">
        <v>2025</v>
      </c>
      <c r="G17" s="55" t="s">
        <v>2197</v>
      </c>
      <c r="H17" s="55" t="s">
        <v>2198</v>
      </c>
      <c r="I17" s="55" t="s">
        <v>2199</v>
      </c>
      <c r="J17" s="55" t="s">
        <v>2200</v>
      </c>
      <c r="K17" s="55" t="s">
        <v>2201</v>
      </c>
      <c r="L17" s="55" t="s">
        <v>2202</v>
      </c>
      <c r="M17" s="55" t="s">
        <v>2032</v>
      </c>
      <c r="N17" s="55" t="s">
        <v>2033</v>
      </c>
      <c r="O17" s="55" t="s">
        <v>2024</v>
      </c>
      <c r="P17" s="55" t="s">
        <v>2117</v>
      </c>
      <c r="Q17" s="55" t="s">
        <v>514</v>
      </c>
      <c r="R17" s="55" t="s">
        <v>2035</v>
      </c>
      <c r="S17" s="55" t="s">
        <v>2024</v>
      </c>
      <c r="T17" s="55" t="s">
        <v>2035</v>
      </c>
      <c r="U17" s="55" t="s">
        <v>2024</v>
      </c>
      <c r="V17" s="55" t="s">
        <v>2035</v>
      </c>
      <c r="W17" s="55" t="s">
        <v>2024</v>
      </c>
      <c r="X17" s="55" t="s">
        <v>2024</v>
      </c>
      <c r="Y17" s="55" t="s">
        <v>2024</v>
      </c>
      <c r="Z17" s="55" t="s">
        <v>2024</v>
      </c>
      <c r="AA17" s="55" t="s">
        <v>2035</v>
      </c>
      <c r="AB17" s="55" t="s">
        <v>2024</v>
      </c>
      <c r="AC17" s="55" t="s">
        <v>2024</v>
      </c>
      <c r="AD17" s="55" t="s">
        <v>2036</v>
      </c>
      <c r="AE17" s="55" t="s">
        <v>2036</v>
      </c>
      <c r="AF17" s="55" t="s">
        <v>2037</v>
      </c>
      <c r="AG17" s="55" t="s">
        <v>2203</v>
      </c>
      <c r="AH17" s="55" t="s">
        <v>2039</v>
      </c>
      <c r="AI17" s="55" t="s">
        <v>2040</v>
      </c>
      <c r="AJ17" s="55" t="s">
        <v>2068</v>
      </c>
      <c r="AK17" s="55" t="s">
        <v>2037</v>
      </c>
      <c r="AL17" s="55" t="s">
        <v>2024</v>
      </c>
      <c r="AM17" s="55" t="s">
        <v>2042</v>
      </c>
      <c r="AN17" s="55" t="s">
        <v>122</v>
      </c>
      <c r="AO17" s="55" t="s">
        <v>122</v>
      </c>
      <c r="AP17" s="55" t="s">
        <v>122</v>
      </c>
      <c r="AQ17" s="55" t="s">
        <v>122</v>
      </c>
      <c r="AR17" s="55" t="s">
        <v>122</v>
      </c>
      <c r="AS17" s="55" t="s">
        <v>2024</v>
      </c>
      <c r="AT17" s="55" t="s">
        <v>2035</v>
      </c>
      <c r="AU17" s="55" t="s">
        <v>2024</v>
      </c>
      <c r="AV17" s="55" t="s">
        <v>2024</v>
      </c>
      <c r="AW17" s="55" t="s">
        <v>2024</v>
      </c>
      <c r="AX17" s="55" t="s">
        <v>2024</v>
      </c>
      <c r="AY17" s="55" t="s">
        <v>2024</v>
      </c>
      <c r="AZ17" s="55" t="s">
        <v>2024</v>
      </c>
      <c r="BA17" s="55" t="s">
        <v>2024</v>
      </c>
      <c r="BB17" s="55" t="s">
        <v>2024</v>
      </c>
      <c r="BC17" s="55" t="s">
        <v>2024</v>
      </c>
      <c r="BD17" s="55" t="s">
        <v>2024</v>
      </c>
      <c r="BE17" s="55" t="s">
        <v>2024</v>
      </c>
      <c r="BF17" s="55" t="s">
        <v>2024</v>
      </c>
      <c r="BG17" s="55" t="s">
        <v>2043</v>
      </c>
      <c r="BH17" s="55" t="s">
        <v>2037</v>
      </c>
      <c r="BI17" s="55" t="s">
        <v>2044</v>
      </c>
      <c r="BJ17" s="55" t="s">
        <v>2045</v>
      </c>
      <c r="BK17" s="55" t="s">
        <v>2046</v>
      </c>
      <c r="BL17" s="55" t="s">
        <v>2047</v>
      </c>
      <c r="BM17" s="55" t="s">
        <v>2048</v>
      </c>
      <c r="BN17" s="55" t="s">
        <v>2024</v>
      </c>
      <c r="BO17" s="55" t="s">
        <v>2049</v>
      </c>
      <c r="BP17" s="55" t="s">
        <v>2037</v>
      </c>
      <c r="BQ17" s="55" t="s">
        <v>2050</v>
      </c>
      <c r="BR17" s="55" t="s">
        <v>2051</v>
      </c>
      <c r="BS17" s="55" t="s">
        <v>2204</v>
      </c>
      <c r="BT17" s="55" t="s">
        <v>2051</v>
      </c>
      <c r="BU17" s="55" t="s">
        <v>2035</v>
      </c>
      <c r="BV17" s="55" t="s">
        <v>2053</v>
      </c>
      <c r="BW17" s="55" t="s">
        <v>2035</v>
      </c>
      <c r="BX17" s="55" t="s">
        <v>2054</v>
      </c>
      <c r="BY17" s="55" t="s">
        <v>2055</v>
      </c>
      <c r="BZ17" s="55" t="s">
        <v>2042</v>
      </c>
      <c r="CA17" s="55" t="s">
        <v>2056</v>
      </c>
      <c r="CB17" s="55" t="s">
        <v>2057</v>
      </c>
      <c r="CC17" s="55" t="s">
        <v>2024</v>
      </c>
      <c r="CD17" s="55" t="s">
        <v>2024</v>
      </c>
      <c r="CE17" s="55" t="s">
        <v>2024</v>
      </c>
      <c r="CF17" s="55" t="s">
        <v>2024</v>
      </c>
      <c r="CG17" s="55" t="s">
        <v>2024</v>
      </c>
      <c r="CH17" s="55" t="s">
        <v>2024</v>
      </c>
      <c r="CI17" s="55" t="s">
        <v>2024</v>
      </c>
      <c r="CJ17" s="55" t="s">
        <v>2024</v>
      </c>
      <c r="CK17" s="55" t="s">
        <v>2058</v>
      </c>
    </row>
    <row r="18" spans="1:89">
      <c r="A18" s="55" t="s">
        <v>2021</v>
      </c>
      <c r="B18" s="55" t="s">
        <v>2022</v>
      </c>
      <c r="C18" s="55" t="s">
        <v>2023</v>
      </c>
      <c r="D18" s="55" t="s">
        <v>476</v>
      </c>
      <c r="E18" s="55" t="s">
        <v>2120</v>
      </c>
      <c r="F18" s="55" t="s">
        <v>2025</v>
      </c>
      <c r="G18" s="55" t="s">
        <v>2205</v>
      </c>
      <c r="H18" s="55" t="s">
        <v>2206</v>
      </c>
      <c r="I18" s="55" t="s">
        <v>2207</v>
      </c>
      <c r="J18" s="55" t="s">
        <v>2208</v>
      </c>
      <c r="K18" s="55" t="s">
        <v>2209</v>
      </c>
      <c r="L18" s="55" t="s">
        <v>2210</v>
      </c>
      <c r="M18" s="55" t="s">
        <v>2032</v>
      </c>
      <c r="N18" s="55" t="s">
        <v>2033</v>
      </c>
      <c r="O18" s="55" t="s">
        <v>2024</v>
      </c>
      <c r="P18" s="55" t="s">
        <v>2034</v>
      </c>
      <c r="Q18" s="55" t="s">
        <v>475</v>
      </c>
      <c r="R18" s="55" t="s">
        <v>2035</v>
      </c>
      <c r="S18" s="55" t="s">
        <v>2024</v>
      </c>
      <c r="T18" s="55" t="s">
        <v>2042</v>
      </c>
      <c r="U18" s="55" t="s">
        <v>475</v>
      </c>
      <c r="V18" s="55" t="s">
        <v>2035</v>
      </c>
      <c r="W18" s="55" t="s">
        <v>2024</v>
      </c>
      <c r="X18" s="55" t="s">
        <v>2024</v>
      </c>
      <c r="Y18" s="55" t="s">
        <v>2024</v>
      </c>
      <c r="Z18" s="55" t="s">
        <v>2024</v>
      </c>
      <c r="AA18" s="55" t="s">
        <v>2042</v>
      </c>
      <c r="AB18" s="55" t="s">
        <v>2092</v>
      </c>
      <c r="AC18" s="55" t="s">
        <v>2127</v>
      </c>
      <c r="AD18" s="55" t="s">
        <v>2036</v>
      </c>
      <c r="AE18" s="55" t="s">
        <v>2036</v>
      </c>
      <c r="AF18" s="55" t="s">
        <v>2037</v>
      </c>
      <c r="AG18" s="55" t="s">
        <v>2094</v>
      </c>
      <c r="AH18" s="55" t="s">
        <v>2039</v>
      </c>
      <c r="AI18" s="55" t="s">
        <v>2067</v>
      </c>
      <c r="AJ18" s="55" t="s">
        <v>2041</v>
      </c>
      <c r="AK18" s="55" t="s">
        <v>2037</v>
      </c>
      <c r="AL18" s="55" t="s">
        <v>2024</v>
      </c>
      <c r="AM18" s="55" t="s">
        <v>2042</v>
      </c>
      <c r="AN18" s="55" t="s">
        <v>122</v>
      </c>
      <c r="AO18" s="55" t="s">
        <v>122</v>
      </c>
      <c r="AP18" s="55" t="s">
        <v>122</v>
      </c>
      <c r="AQ18" s="55" t="s">
        <v>122</v>
      </c>
      <c r="AR18" s="55" t="s">
        <v>122</v>
      </c>
      <c r="AS18" s="55" t="s">
        <v>2024</v>
      </c>
      <c r="AT18" s="55" t="s">
        <v>2035</v>
      </c>
      <c r="AU18" s="55" t="s">
        <v>2024</v>
      </c>
      <c r="AV18" s="55" t="s">
        <v>2024</v>
      </c>
      <c r="AW18" s="55" t="s">
        <v>2024</v>
      </c>
      <c r="AX18" s="55" t="s">
        <v>2024</v>
      </c>
      <c r="AY18" s="55" t="s">
        <v>2024</v>
      </c>
      <c r="AZ18" s="55" t="s">
        <v>2024</v>
      </c>
      <c r="BA18" s="55" t="s">
        <v>2024</v>
      </c>
      <c r="BB18" s="55" t="s">
        <v>2024</v>
      </c>
      <c r="BC18" s="55" t="s">
        <v>2024</v>
      </c>
      <c r="BD18" s="55" t="s">
        <v>2024</v>
      </c>
      <c r="BE18" s="55" t="s">
        <v>2024</v>
      </c>
      <c r="BF18" s="55" t="s">
        <v>2024</v>
      </c>
      <c r="BG18" s="55" t="s">
        <v>2096</v>
      </c>
      <c r="BH18" s="55" t="s">
        <v>2037</v>
      </c>
      <c r="BI18" s="55" t="s">
        <v>2097</v>
      </c>
      <c r="BJ18" s="55" t="s">
        <v>2098</v>
      </c>
      <c r="BK18" s="55" t="s">
        <v>2099</v>
      </c>
      <c r="BL18" s="55" t="s">
        <v>1114</v>
      </c>
      <c r="BM18" s="55" t="s">
        <v>2100</v>
      </c>
      <c r="BN18" s="55" t="s">
        <v>2024</v>
      </c>
      <c r="BO18" s="55" t="s">
        <v>2101</v>
      </c>
      <c r="BP18" s="55" t="s">
        <v>2037</v>
      </c>
      <c r="BQ18" s="55" t="s">
        <v>2211</v>
      </c>
      <c r="BR18" s="55" t="s">
        <v>2051</v>
      </c>
      <c r="BS18" s="55" t="s">
        <v>2212</v>
      </c>
      <c r="BT18" s="55" t="s">
        <v>2051</v>
      </c>
      <c r="BU18" s="55" t="s">
        <v>2035</v>
      </c>
      <c r="BV18" s="55" t="s">
        <v>2053</v>
      </c>
      <c r="BW18" s="55" t="s">
        <v>2035</v>
      </c>
      <c r="BX18" s="55" t="s">
        <v>2054</v>
      </c>
      <c r="BY18" s="55" t="s">
        <v>2055</v>
      </c>
      <c r="BZ18" s="55" t="s">
        <v>2042</v>
      </c>
      <c r="CA18" s="55" t="s">
        <v>2056</v>
      </c>
      <c r="CB18" s="55" t="s">
        <v>2057</v>
      </c>
      <c r="CC18" s="55" t="s">
        <v>2024</v>
      </c>
      <c r="CD18" s="55" t="s">
        <v>2024</v>
      </c>
      <c r="CE18" s="55" t="s">
        <v>2024</v>
      </c>
      <c r="CF18" s="55" t="s">
        <v>2024</v>
      </c>
      <c r="CG18" s="55" t="s">
        <v>2024</v>
      </c>
      <c r="CH18" s="55" t="s">
        <v>2024</v>
      </c>
      <c r="CI18" s="55" t="s">
        <v>2024</v>
      </c>
      <c r="CJ18" s="55" t="s">
        <v>2024</v>
      </c>
      <c r="CK18" s="55" t="s">
        <v>2058</v>
      </c>
    </row>
    <row r="19" spans="1:89">
      <c r="A19" s="55" t="s">
        <v>2021</v>
      </c>
      <c r="B19" s="55" t="s">
        <v>2022</v>
      </c>
      <c r="C19" s="55" t="s">
        <v>2023</v>
      </c>
      <c r="D19" s="55" t="s">
        <v>511</v>
      </c>
      <c r="E19" s="55" t="s">
        <v>2024</v>
      </c>
      <c r="F19" s="55" t="s">
        <v>2025</v>
      </c>
      <c r="G19" s="55" t="s">
        <v>2213</v>
      </c>
      <c r="H19" s="55" t="s">
        <v>2214</v>
      </c>
      <c r="I19" s="55" t="s">
        <v>2215</v>
      </c>
      <c r="J19" s="55" t="s">
        <v>2216</v>
      </c>
      <c r="K19" s="55" t="s">
        <v>2217</v>
      </c>
      <c r="L19" s="55" t="s">
        <v>2218</v>
      </c>
      <c r="M19" s="55" t="s">
        <v>2032</v>
      </c>
      <c r="N19" s="55" t="s">
        <v>2033</v>
      </c>
      <c r="O19" s="55" t="s">
        <v>2024</v>
      </c>
      <c r="P19" s="55" t="s">
        <v>2034</v>
      </c>
      <c r="Q19" s="55" t="s">
        <v>510</v>
      </c>
      <c r="R19" s="55" t="s">
        <v>2035</v>
      </c>
      <c r="S19" s="55" t="s">
        <v>2024</v>
      </c>
      <c r="T19" s="55" t="s">
        <v>2035</v>
      </c>
      <c r="U19" s="55" t="s">
        <v>2024</v>
      </c>
      <c r="V19" s="55" t="s">
        <v>2035</v>
      </c>
      <c r="W19" s="55" t="s">
        <v>2024</v>
      </c>
      <c r="X19" s="55" t="s">
        <v>2024</v>
      </c>
      <c r="Y19" s="55" t="s">
        <v>2024</v>
      </c>
      <c r="Z19" s="55" t="s">
        <v>2024</v>
      </c>
      <c r="AA19" s="55" t="s">
        <v>2035</v>
      </c>
      <c r="AB19" s="55" t="s">
        <v>2024</v>
      </c>
      <c r="AC19" s="55" t="s">
        <v>2024</v>
      </c>
      <c r="AD19" s="55" t="s">
        <v>2036</v>
      </c>
      <c r="AE19" s="55" t="s">
        <v>2036</v>
      </c>
      <c r="AF19" s="55" t="s">
        <v>2037</v>
      </c>
      <c r="AG19" s="55" t="s">
        <v>2219</v>
      </c>
      <c r="AH19" s="55" t="s">
        <v>2039</v>
      </c>
      <c r="AI19" s="55" t="s">
        <v>2040</v>
      </c>
      <c r="AJ19" s="55" t="s">
        <v>2041</v>
      </c>
      <c r="AK19" s="55" t="s">
        <v>2037</v>
      </c>
      <c r="AL19" s="55" t="s">
        <v>2024</v>
      </c>
      <c r="AM19" s="55" t="s">
        <v>2042</v>
      </c>
      <c r="AN19" s="55" t="s">
        <v>122</v>
      </c>
      <c r="AO19" s="55" t="s">
        <v>122</v>
      </c>
      <c r="AP19" s="55" t="s">
        <v>122</v>
      </c>
      <c r="AQ19" s="55" t="s">
        <v>122</v>
      </c>
      <c r="AR19" s="55" t="s">
        <v>122</v>
      </c>
      <c r="AS19" s="55" t="s">
        <v>2024</v>
      </c>
      <c r="AT19" s="55" t="s">
        <v>2035</v>
      </c>
      <c r="AU19" s="55" t="s">
        <v>2024</v>
      </c>
      <c r="AV19" s="55" t="s">
        <v>2024</v>
      </c>
      <c r="AW19" s="55" t="s">
        <v>2024</v>
      </c>
      <c r="AX19" s="55" t="s">
        <v>2024</v>
      </c>
      <c r="AY19" s="55" t="s">
        <v>2024</v>
      </c>
      <c r="AZ19" s="55" t="s">
        <v>2024</v>
      </c>
      <c r="BA19" s="55" t="s">
        <v>2024</v>
      </c>
      <c r="BB19" s="55" t="s">
        <v>2024</v>
      </c>
      <c r="BC19" s="55" t="s">
        <v>2024</v>
      </c>
      <c r="BD19" s="55" t="s">
        <v>2024</v>
      </c>
      <c r="BE19" s="55" t="s">
        <v>2024</v>
      </c>
      <c r="BF19" s="55" t="s">
        <v>2024</v>
      </c>
      <c r="BG19" s="55" t="s">
        <v>2043</v>
      </c>
      <c r="BH19" s="55" t="s">
        <v>2037</v>
      </c>
      <c r="BI19" s="55" t="s">
        <v>2044</v>
      </c>
      <c r="BJ19" s="55" t="s">
        <v>2045</v>
      </c>
      <c r="BK19" s="55" t="s">
        <v>2046</v>
      </c>
      <c r="BL19" s="55" t="s">
        <v>2047</v>
      </c>
      <c r="BM19" s="55" t="s">
        <v>2048</v>
      </c>
      <c r="BN19" s="55" t="s">
        <v>2024</v>
      </c>
      <c r="BO19" s="55" t="s">
        <v>2049</v>
      </c>
      <c r="BP19" s="55" t="s">
        <v>2037</v>
      </c>
      <c r="BQ19" s="55" t="s">
        <v>2050</v>
      </c>
      <c r="BR19" s="55" t="s">
        <v>2051</v>
      </c>
      <c r="BS19" s="55" t="s">
        <v>2220</v>
      </c>
      <c r="BT19" s="55" t="s">
        <v>2051</v>
      </c>
      <c r="BU19" s="55" t="s">
        <v>2035</v>
      </c>
      <c r="BV19" s="55" t="s">
        <v>2053</v>
      </c>
      <c r="BW19" s="55" t="s">
        <v>2035</v>
      </c>
      <c r="BX19" s="55" t="s">
        <v>2054</v>
      </c>
      <c r="BY19" s="55" t="s">
        <v>2055</v>
      </c>
      <c r="BZ19" s="55" t="s">
        <v>2042</v>
      </c>
      <c r="CA19" s="55" t="s">
        <v>2056</v>
      </c>
      <c r="CB19" s="55" t="s">
        <v>2057</v>
      </c>
      <c r="CC19" s="55" t="s">
        <v>2024</v>
      </c>
      <c r="CD19" s="55" t="s">
        <v>2024</v>
      </c>
      <c r="CE19" s="55" t="s">
        <v>2024</v>
      </c>
      <c r="CF19" s="55" t="s">
        <v>2024</v>
      </c>
      <c r="CG19" s="55" t="s">
        <v>2024</v>
      </c>
      <c r="CH19" s="55" t="s">
        <v>2024</v>
      </c>
      <c r="CI19" s="55" t="s">
        <v>2024</v>
      </c>
      <c r="CJ19" s="55" t="s">
        <v>2024</v>
      </c>
      <c r="CK19" s="55" t="s">
        <v>2058</v>
      </c>
    </row>
    <row r="20" spans="1:89">
      <c r="A20" s="55" t="s">
        <v>2021</v>
      </c>
      <c r="B20" s="55" t="s">
        <v>2022</v>
      </c>
      <c r="C20" s="55" t="s">
        <v>2023</v>
      </c>
      <c r="D20" s="55" t="s">
        <v>511</v>
      </c>
      <c r="E20" s="55" t="s">
        <v>2221</v>
      </c>
      <c r="F20" s="55" t="s">
        <v>2025</v>
      </c>
      <c r="G20" s="55" t="s">
        <v>2222</v>
      </c>
      <c r="H20" s="55" t="s">
        <v>2223</v>
      </c>
      <c r="I20" s="55" t="s">
        <v>2224</v>
      </c>
      <c r="J20" s="55" t="s">
        <v>2225</v>
      </c>
      <c r="K20" s="55" t="s">
        <v>2226</v>
      </c>
      <c r="L20" s="55" t="s">
        <v>2227</v>
      </c>
      <c r="M20" s="55" t="s">
        <v>2032</v>
      </c>
      <c r="N20" s="55" t="s">
        <v>2033</v>
      </c>
      <c r="O20" s="55" t="s">
        <v>2024</v>
      </c>
      <c r="P20" s="55" t="s">
        <v>2117</v>
      </c>
      <c r="Q20" s="55" t="s">
        <v>504</v>
      </c>
      <c r="R20" s="55" t="s">
        <v>2035</v>
      </c>
      <c r="S20" s="55" t="s">
        <v>2024</v>
      </c>
      <c r="T20" s="55" t="s">
        <v>2035</v>
      </c>
      <c r="U20" s="55" t="s">
        <v>2024</v>
      </c>
      <c r="V20" s="55" t="s">
        <v>2035</v>
      </c>
      <c r="W20" s="55" t="s">
        <v>2024</v>
      </c>
      <c r="X20" s="55" t="s">
        <v>2024</v>
      </c>
      <c r="Y20" s="55" t="s">
        <v>2024</v>
      </c>
      <c r="Z20" s="55" t="s">
        <v>2024</v>
      </c>
      <c r="AA20" s="55" t="s">
        <v>2035</v>
      </c>
      <c r="AB20" s="55" t="s">
        <v>2024</v>
      </c>
      <c r="AC20" s="55" t="s">
        <v>2024</v>
      </c>
      <c r="AD20" s="55" t="s">
        <v>2164</v>
      </c>
      <c r="AE20" s="55" t="s">
        <v>2164</v>
      </c>
      <c r="AF20" s="55" t="s">
        <v>2037</v>
      </c>
      <c r="AG20" s="55" t="s">
        <v>2180</v>
      </c>
      <c r="AH20" s="55" t="s">
        <v>2039</v>
      </c>
      <c r="AI20" s="55" t="s">
        <v>2040</v>
      </c>
      <c r="AJ20" s="55" t="s">
        <v>2068</v>
      </c>
      <c r="AK20" s="55" t="s">
        <v>2037</v>
      </c>
      <c r="AL20" s="55" t="s">
        <v>2024</v>
      </c>
      <c r="AM20" s="55" t="s">
        <v>2042</v>
      </c>
      <c r="AN20" s="55" t="s">
        <v>122</v>
      </c>
      <c r="AO20" s="55" t="s">
        <v>122</v>
      </c>
      <c r="AP20" s="55" t="s">
        <v>122</v>
      </c>
      <c r="AQ20" s="55" t="s">
        <v>122</v>
      </c>
      <c r="AR20" s="55" t="s">
        <v>122</v>
      </c>
      <c r="AS20" s="55" t="s">
        <v>2024</v>
      </c>
      <c r="AT20" s="55" t="s">
        <v>2035</v>
      </c>
      <c r="AU20" s="55" t="s">
        <v>2024</v>
      </c>
      <c r="AV20" s="55" t="s">
        <v>2024</v>
      </c>
      <c r="AW20" s="55" t="s">
        <v>2024</v>
      </c>
      <c r="AX20" s="55" t="s">
        <v>2024</v>
      </c>
      <c r="AY20" s="55" t="s">
        <v>2024</v>
      </c>
      <c r="AZ20" s="55" t="s">
        <v>2024</v>
      </c>
      <c r="BA20" s="55" t="s">
        <v>2024</v>
      </c>
      <c r="BB20" s="55" t="s">
        <v>2024</v>
      </c>
      <c r="BC20" s="55" t="s">
        <v>2024</v>
      </c>
      <c r="BD20" s="55" t="s">
        <v>2024</v>
      </c>
      <c r="BE20" s="55" t="s">
        <v>2024</v>
      </c>
      <c r="BF20" s="55" t="s">
        <v>2024</v>
      </c>
      <c r="BG20" s="55" t="s">
        <v>2043</v>
      </c>
      <c r="BH20" s="55" t="s">
        <v>2037</v>
      </c>
      <c r="BI20" s="55" t="s">
        <v>2044</v>
      </c>
      <c r="BJ20" s="55" t="s">
        <v>2045</v>
      </c>
      <c r="BK20" s="55" t="s">
        <v>2046</v>
      </c>
      <c r="BL20" s="55" t="s">
        <v>2047</v>
      </c>
      <c r="BM20" s="55" t="s">
        <v>2048</v>
      </c>
      <c r="BN20" s="55" t="s">
        <v>2024</v>
      </c>
      <c r="BO20" s="55" t="s">
        <v>2049</v>
      </c>
      <c r="BP20" s="55" t="s">
        <v>2037</v>
      </c>
      <c r="BQ20" s="55" t="s">
        <v>2050</v>
      </c>
      <c r="BR20" s="55" t="s">
        <v>2051</v>
      </c>
      <c r="BS20" s="55" t="s">
        <v>2228</v>
      </c>
      <c r="BT20" s="55" t="s">
        <v>2051</v>
      </c>
      <c r="BU20" s="55" t="s">
        <v>2035</v>
      </c>
      <c r="BV20" s="55" t="s">
        <v>2053</v>
      </c>
      <c r="BW20" s="55" t="s">
        <v>2035</v>
      </c>
      <c r="BX20" s="55" t="s">
        <v>2054</v>
      </c>
      <c r="BY20" s="55" t="s">
        <v>2055</v>
      </c>
      <c r="BZ20" s="55" t="s">
        <v>2042</v>
      </c>
      <c r="CA20" s="55" t="s">
        <v>2056</v>
      </c>
      <c r="CB20" s="55" t="s">
        <v>2057</v>
      </c>
      <c r="CC20" s="55" t="s">
        <v>2024</v>
      </c>
      <c r="CD20" s="55" t="s">
        <v>2024</v>
      </c>
      <c r="CE20" s="55" t="s">
        <v>2024</v>
      </c>
      <c r="CF20" s="55" t="s">
        <v>2024</v>
      </c>
      <c r="CG20" s="55" t="s">
        <v>2024</v>
      </c>
      <c r="CH20" s="55" t="s">
        <v>2024</v>
      </c>
      <c r="CI20" s="55" t="s">
        <v>2024</v>
      </c>
      <c r="CJ20" s="55" t="s">
        <v>2024</v>
      </c>
      <c r="CK20" s="55" t="s">
        <v>2058</v>
      </c>
    </row>
    <row r="21" spans="1:89">
      <c r="A21" s="55" t="s">
        <v>2021</v>
      </c>
      <c r="B21" s="55" t="s">
        <v>2022</v>
      </c>
      <c r="C21" s="55" t="s">
        <v>2023</v>
      </c>
      <c r="D21" s="55" t="s">
        <v>476</v>
      </c>
      <c r="E21" s="55" t="s">
        <v>520</v>
      </c>
      <c r="F21" s="55" t="s">
        <v>2025</v>
      </c>
      <c r="G21" s="55" t="s">
        <v>2229</v>
      </c>
      <c r="H21" s="55" t="s">
        <v>2230</v>
      </c>
      <c r="I21" s="55" t="s">
        <v>2231</v>
      </c>
      <c r="J21" s="55" t="s">
        <v>2232</v>
      </c>
      <c r="K21" s="55" t="s">
        <v>2233</v>
      </c>
      <c r="L21" s="55" t="s">
        <v>2234</v>
      </c>
      <c r="M21" s="55" t="s">
        <v>2032</v>
      </c>
      <c r="N21" s="55" t="s">
        <v>2033</v>
      </c>
      <c r="O21" s="55" t="s">
        <v>2024</v>
      </c>
      <c r="P21" s="55" t="s">
        <v>2034</v>
      </c>
      <c r="Q21" s="55" t="s">
        <v>2235</v>
      </c>
      <c r="R21" s="55" t="s">
        <v>2035</v>
      </c>
      <c r="S21" s="55" t="s">
        <v>2024</v>
      </c>
      <c r="T21" s="55" t="s">
        <v>2035</v>
      </c>
      <c r="U21" s="55" t="s">
        <v>2024</v>
      </c>
      <c r="V21" s="55" t="s">
        <v>2035</v>
      </c>
      <c r="W21" s="55" t="s">
        <v>2024</v>
      </c>
      <c r="X21" s="55" t="s">
        <v>2024</v>
      </c>
      <c r="Y21" s="55" t="s">
        <v>2024</v>
      </c>
      <c r="Z21" s="55" t="s">
        <v>2024</v>
      </c>
      <c r="AA21" s="55" t="s">
        <v>2035</v>
      </c>
      <c r="AB21" s="55" t="s">
        <v>2024</v>
      </c>
      <c r="AC21" s="55" t="s">
        <v>2024</v>
      </c>
      <c r="AD21" s="55" t="s">
        <v>2036</v>
      </c>
      <c r="AE21" s="55" t="s">
        <v>2036</v>
      </c>
      <c r="AF21" s="55" t="s">
        <v>2037</v>
      </c>
      <c r="AG21" s="55" t="s">
        <v>2236</v>
      </c>
      <c r="AH21" s="55" t="s">
        <v>2039</v>
      </c>
      <c r="AI21" s="55" t="s">
        <v>2067</v>
      </c>
      <c r="AJ21" s="55" t="s">
        <v>2041</v>
      </c>
      <c r="AK21" s="55" t="s">
        <v>2037</v>
      </c>
      <c r="AL21" s="55" t="s">
        <v>2024</v>
      </c>
      <c r="AM21" s="55" t="s">
        <v>2042</v>
      </c>
      <c r="AN21" s="55" t="s">
        <v>122</v>
      </c>
      <c r="AO21" s="55" t="s">
        <v>122</v>
      </c>
      <c r="AP21" s="55" t="s">
        <v>122</v>
      </c>
      <c r="AQ21" s="55" t="s">
        <v>122</v>
      </c>
      <c r="AR21" s="55" t="s">
        <v>122</v>
      </c>
      <c r="AS21" s="55" t="s">
        <v>2024</v>
      </c>
      <c r="AT21" s="55" t="s">
        <v>2035</v>
      </c>
      <c r="AU21" s="55" t="s">
        <v>2024</v>
      </c>
      <c r="AV21" s="55" t="s">
        <v>2024</v>
      </c>
      <c r="AW21" s="55" t="s">
        <v>2024</v>
      </c>
      <c r="AX21" s="55" t="s">
        <v>2024</v>
      </c>
      <c r="AY21" s="55" t="s">
        <v>2024</v>
      </c>
      <c r="AZ21" s="55" t="s">
        <v>2024</v>
      </c>
      <c r="BA21" s="55" t="s">
        <v>2024</v>
      </c>
      <c r="BB21" s="55" t="s">
        <v>2024</v>
      </c>
      <c r="BC21" s="55" t="s">
        <v>2024</v>
      </c>
      <c r="BD21" s="55" t="s">
        <v>2024</v>
      </c>
      <c r="BE21" s="55" t="s">
        <v>2024</v>
      </c>
      <c r="BF21" s="55" t="s">
        <v>2024</v>
      </c>
      <c r="BG21" s="55" t="s">
        <v>2096</v>
      </c>
      <c r="BH21" s="55" t="s">
        <v>2037</v>
      </c>
      <c r="BI21" s="55" t="s">
        <v>2097</v>
      </c>
      <c r="BJ21" s="55" t="s">
        <v>2098</v>
      </c>
      <c r="BK21" s="55" t="s">
        <v>2099</v>
      </c>
      <c r="BL21" s="55" t="s">
        <v>1114</v>
      </c>
      <c r="BM21" s="55" t="s">
        <v>2100</v>
      </c>
      <c r="BN21" s="55" t="s">
        <v>2024</v>
      </c>
      <c r="BO21" s="55" t="s">
        <v>2101</v>
      </c>
      <c r="BP21" s="55" t="s">
        <v>2037</v>
      </c>
      <c r="BQ21" s="55" t="s">
        <v>2050</v>
      </c>
      <c r="BR21" s="55" t="s">
        <v>2051</v>
      </c>
      <c r="BS21" s="55" t="s">
        <v>2237</v>
      </c>
      <c r="BT21" s="55" t="s">
        <v>2051</v>
      </c>
      <c r="BU21" s="55" t="s">
        <v>2035</v>
      </c>
      <c r="BV21" s="55" t="s">
        <v>2053</v>
      </c>
      <c r="BW21" s="55" t="s">
        <v>2035</v>
      </c>
      <c r="BX21" s="55" t="s">
        <v>2054</v>
      </c>
      <c r="BY21" s="55" t="s">
        <v>2055</v>
      </c>
      <c r="BZ21" s="55" t="s">
        <v>2042</v>
      </c>
      <c r="CA21" s="55" t="s">
        <v>2056</v>
      </c>
      <c r="CB21" s="55" t="s">
        <v>2057</v>
      </c>
      <c r="CC21" s="55" t="s">
        <v>2024</v>
      </c>
      <c r="CD21" s="55" t="s">
        <v>2024</v>
      </c>
      <c r="CE21" s="55" t="s">
        <v>2024</v>
      </c>
      <c r="CF21" s="55" t="s">
        <v>2024</v>
      </c>
      <c r="CG21" s="55" t="s">
        <v>2024</v>
      </c>
      <c r="CH21" s="55" t="s">
        <v>2024</v>
      </c>
      <c r="CI21" s="55" t="s">
        <v>2024</v>
      </c>
      <c r="CJ21" s="55" t="s">
        <v>2024</v>
      </c>
      <c r="CK21" s="55" t="s">
        <v>2058</v>
      </c>
    </row>
    <row r="22" spans="1:89">
      <c r="A22" s="55" t="s">
        <v>2021</v>
      </c>
      <c r="B22" s="55" t="s">
        <v>2022</v>
      </c>
      <c r="C22" s="55" t="s">
        <v>2023</v>
      </c>
      <c r="D22" s="55" t="s">
        <v>505</v>
      </c>
      <c r="E22" s="55" t="s">
        <v>2059</v>
      </c>
      <c r="F22" s="55" t="s">
        <v>2025</v>
      </c>
      <c r="G22" s="55" t="s">
        <v>2238</v>
      </c>
      <c r="H22" s="55" t="s">
        <v>2239</v>
      </c>
      <c r="I22" s="55" t="s">
        <v>2240</v>
      </c>
      <c r="J22" s="55" t="s">
        <v>2241</v>
      </c>
      <c r="K22" s="55" t="s">
        <v>2126</v>
      </c>
      <c r="L22" s="55" t="s">
        <v>2242</v>
      </c>
      <c r="M22" s="55" t="s">
        <v>2032</v>
      </c>
      <c r="N22" s="55" t="s">
        <v>2033</v>
      </c>
      <c r="O22" s="55" t="s">
        <v>2024</v>
      </c>
      <c r="P22" s="55" t="s">
        <v>2034</v>
      </c>
      <c r="Q22" s="55" t="s">
        <v>510</v>
      </c>
      <c r="R22" s="55" t="s">
        <v>2035</v>
      </c>
      <c r="S22" s="55" t="s">
        <v>2024</v>
      </c>
      <c r="T22" s="55" t="s">
        <v>2035</v>
      </c>
      <c r="U22" s="55" t="s">
        <v>2024</v>
      </c>
      <c r="V22" s="55" t="s">
        <v>2035</v>
      </c>
      <c r="W22" s="55" t="s">
        <v>2024</v>
      </c>
      <c r="X22" s="55" t="s">
        <v>2024</v>
      </c>
      <c r="Y22" s="55" t="s">
        <v>2024</v>
      </c>
      <c r="Z22" s="55" t="s">
        <v>2024</v>
      </c>
      <c r="AA22" s="55" t="s">
        <v>2035</v>
      </c>
      <c r="AB22" s="55" t="s">
        <v>2024</v>
      </c>
      <c r="AC22" s="55" t="s">
        <v>2024</v>
      </c>
      <c r="AD22" s="55" t="s">
        <v>2036</v>
      </c>
      <c r="AE22" s="55" t="s">
        <v>2036</v>
      </c>
      <c r="AF22" s="55" t="s">
        <v>2037</v>
      </c>
      <c r="AG22" s="55" t="s">
        <v>2243</v>
      </c>
      <c r="AH22" s="55" t="s">
        <v>2039</v>
      </c>
      <c r="AI22" s="55" t="s">
        <v>2244</v>
      </c>
      <c r="AJ22" s="55" t="s">
        <v>2068</v>
      </c>
      <c r="AK22" s="55" t="s">
        <v>2037</v>
      </c>
      <c r="AL22" s="55" t="s">
        <v>2024</v>
      </c>
      <c r="AM22" s="55" t="s">
        <v>2042</v>
      </c>
      <c r="AN22" s="55" t="s">
        <v>122</v>
      </c>
      <c r="AO22" s="55" t="s">
        <v>122</v>
      </c>
      <c r="AP22" s="55" t="s">
        <v>122</v>
      </c>
      <c r="AQ22" s="55" t="s">
        <v>122</v>
      </c>
      <c r="AR22" s="55" t="s">
        <v>122</v>
      </c>
      <c r="AS22" s="55" t="s">
        <v>2024</v>
      </c>
      <c r="AT22" s="55" t="s">
        <v>2035</v>
      </c>
      <c r="AU22" s="55" t="s">
        <v>2024</v>
      </c>
      <c r="AV22" s="55" t="s">
        <v>2024</v>
      </c>
      <c r="AW22" s="55" t="s">
        <v>2024</v>
      </c>
      <c r="AX22" s="55" t="s">
        <v>2024</v>
      </c>
      <c r="AY22" s="55" t="s">
        <v>2024</v>
      </c>
      <c r="AZ22" s="55" t="s">
        <v>2024</v>
      </c>
      <c r="BA22" s="55" t="s">
        <v>2024</v>
      </c>
      <c r="BB22" s="55" t="s">
        <v>2024</v>
      </c>
      <c r="BC22" s="55" t="s">
        <v>2024</v>
      </c>
      <c r="BD22" s="55" t="s">
        <v>2024</v>
      </c>
      <c r="BE22" s="55" t="s">
        <v>2024</v>
      </c>
      <c r="BF22" s="55" t="s">
        <v>2024</v>
      </c>
      <c r="BG22" s="55" t="s">
        <v>2069</v>
      </c>
      <c r="BH22" s="55" t="s">
        <v>2037</v>
      </c>
      <c r="BI22" s="55" t="s">
        <v>2070</v>
      </c>
      <c r="BJ22" s="55" t="s">
        <v>2071</v>
      </c>
      <c r="BK22" s="55" t="s">
        <v>2193</v>
      </c>
      <c r="BL22" s="55" t="s">
        <v>2073</v>
      </c>
      <c r="BM22" s="55" t="s">
        <v>2074</v>
      </c>
      <c r="BN22" s="55" t="s">
        <v>2024</v>
      </c>
      <c r="BO22" s="55" t="s">
        <v>2075</v>
      </c>
      <c r="BP22" s="55" t="s">
        <v>2037</v>
      </c>
      <c r="BQ22" s="55" t="s">
        <v>2050</v>
      </c>
      <c r="BR22" s="55" t="s">
        <v>2051</v>
      </c>
      <c r="BS22" s="55" t="s">
        <v>2245</v>
      </c>
      <c r="BT22" s="55" t="s">
        <v>2051</v>
      </c>
      <c r="BU22" s="55" t="s">
        <v>2035</v>
      </c>
      <c r="BV22" s="55" t="s">
        <v>2053</v>
      </c>
      <c r="BW22" s="55" t="s">
        <v>2035</v>
      </c>
      <c r="BX22" s="55" t="s">
        <v>2054</v>
      </c>
      <c r="BY22" s="55" t="s">
        <v>2055</v>
      </c>
      <c r="BZ22" s="55" t="s">
        <v>2042</v>
      </c>
      <c r="CA22" s="55" t="s">
        <v>2056</v>
      </c>
      <c r="CB22" s="55" t="s">
        <v>2057</v>
      </c>
      <c r="CC22" s="55" t="s">
        <v>2024</v>
      </c>
      <c r="CD22" s="55" t="s">
        <v>2024</v>
      </c>
      <c r="CE22" s="55" t="s">
        <v>2024</v>
      </c>
      <c r="CF22" s="55" t="s">
        <v>2024</v>
      </c>
      <c r="CG22" s="55" t="s">
        <v>2024</v>
      </c>
      <c r="CH22" s="55" t="s">
        <v>2024</v>
      </c>
      <c r="CI22" s="55" t="s">
        <v>2024</v>
      </c>
      <c r="CJ22" s="55" t="s">
        <v>2024</v>
      </c>
      <c r="CK22" s="55" t="s">
        <v>2058</v>
      </c>
    </row>
    <row r="23" spans="1:89">
      <c r="A23" s="55" t="s">
        <v>2021</v>
      </c>
      <c r="B23" s="55" t="s">
        <v>2022</v>
      </c>
      <c r="C23" s="55" t="s">
        <v>2023</v>
      </c>
      <c r="D23" s="55" t="s">
        <v>476</v>
      </c>
      <c r="E23" s="55" t="s">
        <v>2024</v>
      </c>
      <c r="F23" s="55" t="s">
        <v>2025</v>
      </c>
      <c r="G23" s="55" t="s">
        <v>2246</v>
      </c>
      <c r="H23" s="55" t="s">
        <v>2247</v>
      </c>
      <c r="I23" s="55" t="s">
        <v>2248</v>
      </c>
      <c r="J23" s="55" t="s">
        <v>2249</v>
      </c>
      <c r="K23" s="55" t="s">
        <v>2250</v>
      </c>
      <c r="L23" s="55" t="s">
        <v>2251</v>
      </c>
      <c r="M23" s="55" t="s">
        <v>2032</v>
      </c>
      <c r="N23" s="55" t="s">
        <v>2033</v>
      </c>
      <c r="O23" s="55" t="s">
        <v>2024</v>
      </c>
      <c r="P23" s="55" t="s">
        <v>2034</v>
      </c>
      <c r="Q23" s="55" t="s">
        <v>475</v>
      </c>
      <c r="R23" s="55" t="s">
        <v>2035</v>
      </c>
      <c r="S23" s="55" t="s">
        <v>2024</v>
      </c>
      <c r="T23" s="55" t="s">
        <v>2042</v>
      </c>
      <c r="U23" s="55" t="s">
        <v>475</v>
      </c>
      <c r="V23" s="55" t="s">
        <v>2035</v>
      </c>
      <c r="W23" s="55" t="s">
        <v>2024</v>
      </c>
      <c r="X23" s="55" t="s">
        <v>2024</v>
      </c>
      <c r="Y23" s="55" t="s">
        <v>2024</v>
      </c>
      <c r="Z23" s="55" t="s">
        <v>2024</v>
      </c>
      <c r="AA23" s="55" t="s">
        <v>2042</v>
      </c>
      <c r="AB23" s="55" t="s">
        <v>2092</v>
      </c>
      <c r="AC23" s="55" t="s">
        <v>2127</v>
      </c>
      <c r="AD23" s="55" t="s">
        <v>2036</v>
      </c>
      <c r="AE23" s="55" t="s">
        <v>2036</v>
      </c>
      <c r="AF23" s="55" t="s">
        <v>2037</v>
      </c>
      <c r="AG23" s="55" t="s">
        <v>2094</v>
      </c>
      <c r="AH23" s="55" t="s">
        <v>2095</v>
      </c>
      <c r="AI23" s="55" t="s">
        <v>2067</v>
      </c>
      <c r="AJ23" s="55" t="s">
        <v>2041</v>
      </c>
      <c r="AK23" s="55" t="s">
        <v>2037</v>
      </c>
      <c r="AL23" s="55" t="s">
        <v>2024</v>
      </c>
      <c r="AM23" s="55" t="s">
        <v>2042</v>
      </c>
      <c r="AN23" s="55" t="s">
        <v>122</v>
      </c>
      <c r="AO23" s="55" t="s">
        <v>122</v>
      </c>
      <c r="AP23" s="55" t="s">
        <v>122</v>
      </c>
      <c r="AQ23" s="55" t="s">
        <v>122</v>
      </c>
      <c r="AR23" s="55" t="s">
        <v>122</v>
      </c>
      <c r="AS23" s="55" t="s">
        <v>2024</v>
      </c>
      <c r="AT23" s="55" t="s">
        <v>2035</v>
      </c>
      <c r="AU23" s="55" t="s">
        <v>2024</v>
      </c>
      <c r="AV23" s="55" t="s">
        <v>2024</v>
      </c>
      <c r="AW23" s="55" t="s">
        <v>2024</v>
      </c>
      <c r="AX23" s="55" t="s">
        <v>2024</v>
      </c>
      <c r="AY23" s="55" t="s">
        <v>2024</v>
      </c>
      <c r="AZ23" s="55" t="s">
        <v>2024</v>
      </c>
      <c r="BA23" s="55" t="s">
        <v>2024</v>
      </c>
      <c r="BB23" s="55" t="s">
        <v>2024</v>
      </c>
      <c r="BC23" s="55" t="s">
        <v>2024</v>
      </c>
      <c r="BD23" s="55" t="s">
        <v>2024</v>
      </c>
      <c r="BE23" s="55" t="s">
        <v>2024</v>
      </c>
      <c r="BF23" s="55" t="s">
        <v>2024</v>
      </c>
      <c r="BG23" s="55" t="s">
        <v>2096</v>
      </c>
      <c r="BH23" s="55" t="s">
        <v>2037</v>
      </c>
      <c r="BI23" s="55" t="s">
        <v>2097</v>
      </c>
      <c r="BJ23" s="55" t="s">
        <v>2098</v>
      </c>
      <c r="BK23" s="55" t="s">
        <v>2099</v>
      </c>
      <c r="BL23" s="55" t="s">
        <v>1114</v>
      </c>
      <c r="BM23" s="55" t="s">
        <v>2100</v>
      </c>
      <c r="BN23" s="55" t="s">
        <v>2024</v>
      </c>
      <c r="BO23" s="55" t="s">
        <v>2101</v>
      </c>
      <c r="BP23" s="55" t="s">
        <v>2037</v>
      </c>
      <c r="BQ23" s="55" t="s">
        <v>2050</v>
      </c>
      <c r="BR23" s="55" t="s">
        <v>2051</v>
      </c>
      <c r="BS23" s="55" t="s">
        <v>2252</v>
      </c>
      <c r="BT23" s="55" t="s">
        <v>2051</v>
      </c>
      <c r="BU23" s="55" t="s">
        <v>2035</v>
      </c>
      <c r="BV23" s="55" t="s">
        <v>2053</v>
      </c>
      <c r="BW23" s="55" t="s">
        <v>2035</v>
      </c>
      <c r="BX23" s="55" t="s">
        <v>2054</v>
      </c>
      <c r="BY23" s="55" t="s">
        <v>2055</v>
      </c>
      <c r="BZ23" s="55" t="s">
        <v>2042</v>
      </c>
      <c r="CA23" s="55" t="s">
        <v>2056</v>
      </c>
      <c r="CB23" s="55" t="s">
        <v>2057</v>
      </c>
      <c r="CC23" s="55" t="s">
        <v>2024</v>
      </c>
      <c r="CD23" s="55" t="s">
        <v>2024</v>
      </c>
      <c r="CE23" s="55" t="s">
        <v>2024</v>
      </c>
      <c r="CF23" s="55" t="s">
        <v>2024</v>
      </c>
      <c r="CG23" s="55" t="s">
        <v>2024</v>
      </c>
      <c r="CH23" s="55" t="s">
        <v>2024</v>
      </c>
      <c r="CI23" s="55" t="s">
        <v>2024</v>
      </c>
      <c r="CJ23" s="55" t="s">
        <v>2024</v>
      </c>
      <c r="CK23" s="55" t="s">
        <v>2058</v>
      </c>
    </row>
    <row r="24" spans="1:89">
      <c r="A24" s="55" t="s">
        <v>2021</v>
      </c>
      <c r="B24" s="55" t="s">
        <v>2022</v>
      </c>
      <c r="C24" s="55" t="s">
        <v>2023</v>
      </c>
      <c r="D24" s="55" t="s">
        <v>486</v>
      </c>
      <c r="E24" s="55" t="s">
        <v>2024</v>
      </c>
      <c r="F24" s="55" t="s">
        <v>2025</v>
      </c>
      <c r="G24" s="55" t="s">
        <v>2253</v>
      </c>
      <c r="H24" s="55" t="s">
        <v>2254</v>
      </c>
      <c r="I24" s="55" t="s">
        <v>2255</v>
      </c>
      <c r="J24" s="55" t="s">
        <v>2256</v>
      </c>
      <c r="K24" s="55" t="s">
        <v>2257</v>
      </c>
      <c r="L24" s="55" t="s">
        <v>2162</v>
      </c>
      <c r="M24" s="55" t="s">
        <v>2032</v>
      </c>
      <c r="N24" s="55" t="s">
        <v>2033</v>
      </c>
      <c r="O24" s="55" t="s">
        <v>2024</v>
      </c>
      <c r="P24" s="55" t="s">
        <v>2034</v>
      </c>
      <c r="Q24" s="55" t="s">
        <v>1783</v>
      </c>
      <c r="R24" s="55" t="s">
        <v>2035</v>
      </c>
      <c r="S24" s="55" t="s">
        <v>2024</v>
      </c>
      <c r="T24" s="55" t="s">
        <v>2035</v>
      </c>
      <c r="U24" s="55" t="s">
        <v>2024</v>
      </c>
      <c r="V24" s="55" t="s">
        <v>2035</v>
      </c>
      <c r="W24" s="55" t="s">
        <v>2024</v>
      </c>
      <c r="X24" s="55" t="s">
        <v>2024</v>
      </c>
      <c r="Y24" s="55" t="s">
        <v>2024</v>
      </c>
      <c r="Z24" s="55" t="s">
        <v>2024</v>
      </c>
      <c r="AA24" s="55" t="s">
        <v>2035</v>
      </c>
      <c r="AB24" s="55" t="s">
        <v>2024</v>
      </c>
      <c r="AC24" s="55" t="s">
        <v>2024</v>
      </c>
      <c r="AD24" s="55" t="s">
        <v>2036</v>
      </c>
      <c r="AE24" s="55" t="s">
        <v>2036</v>
      </c>
      <c r="AF24" s="55" t="s">
        <v>2037</v>
      </c>
      <c r="AG24" s="55" t="s">
        <v>2258</v>
      </c>
      <c r="AH24" s="55" t="s">
        <v>2039</v>
      </c>
      <c r="AI24" s="55" t="s">
        <v>2067</v>
      </c>
      <c r="AJ24" s="55" t="s">
        <v>2068</v>
      </c>
      <c r="AK24" s="55" t="s">
        <v>2037</v>
      </c>
      <c r="AL24" s="55" t="s">
        <v>2024</v>
      </c>
      <c r="AM24" s="55" t="s">
        <v>2042</v>
      </c>
      <c r="AN24" s="55" t="s">
        <v>122</v>
      </c>
      <c r="AO24" s="55" t="s">
        <v>122</v>
      </c>
      <c r="AP24" s="55" t="s">
        <v>122</v>
      </c>
      <c r="AQ24" s="55" t="s">
        <v>122</v>
      </c>
      <c r="AR24" s="55" t="s">
        <v>122</v>
      </c>
      <c r="AS24" s="55" t="s">
        <v>2024</v>
      </c>
      <c r="AT24" s="55" t="s">
        <v>2035</v>
      </c>
      <c r="AU24" s="55" t="s">
        <v>2024</v>
      </c>
      <c r="AV24" s="55" t="s">
        <v>2024</v>
      </c>
      <c r="AW24" s="55" t="s">
        <v>2024</v>
      </c>
      <c r="AX24" s="55" t="s">
        <v>2024</v>
      </c>
      <c r="AY24" s="55" t="s">
        <v>2024</v>
      </c>
      <c r="AZ24" s="55" t="s">
        <v>2024</v>
      </c>
      <c r="BA24" s="55" t="s">
        <v>2024</v>
      </c>
      <c r="BB24" s="55" t="s">
        <v>2024</v>
      </c>
      <c r="BC24" s="55" t="s">
        <v>2024</v>
      </c>
      <c r="BD24" s="55" t="s">
        <v>2024</v>
      </c>
      <c r="BE24" s="55" t="s">
        <v>2024</v>
      </c>
      <c r="BF24" s="55" t="s">
        <v>2024</v>
      </c>
      <c r="BG24" s="55" t="s">
        <v>2043</v>
      </c>
      <c r="BH24" s="55" t="s">
        <v>2037</v>
      </c>
      <c r="BI24" s="55" t="s">
        <v>2044</v>
      </c>
      <c r="BJ24" s="55" t="s">
        <v>2045</v>
      </c>
      <c r="BK24" s="55" t="s">
        <v>2046</v>
      </c>
      <c r="BL24" s="55" t="s">
        <v>2047</v>
      </c>
      <c r="BM24" s="55" t="s">
        <v>2048</v>
      </c>
      <c r="BN24" s="55" t="s">
        <v>2024</v>
      </c>
      <c r="BO24" s="55" t="s">
        <v>2049</v>
      </c>
      <c r="BP24" s="55" t="s">
        <v>2037</v>
      </c>
      <c r="BQ24" s="55" t="s">
        <v>2050</v>
      </c>
      <c r="BR24" s="55" t="s">
        <v>2051</v>
      </c>
      <c r="BS24" s="55" t="s">
        <v>2259</v>
      </c>
      <c r="BT24" s="55" t="s">
        <v>2051</v>
      </c>
      <c r="BU24" s="55" t="s">
        <v>2035</v>
      </c>
      <c r="BV24" s="55" t="s">
        <v>2053</v>
      </c>
      <c r="BW24" s="55" t="s">
        <v>2035</v>
      </c>
      <c r="BX24" s="55" t="s">
        <v>2054</v>
      </c>
      <c r="BY24" s="55" t="s">
        <v>2055</v>
      </c>
      <c r="BZ24" s="55" t="s">
        <v>2042</v>
      </c>
      <c r="CA24" s="55" t="s">
        <v>2056</v>
      </c>
      <c r="CB24" s="55" t="s">
        <v>2057</v>
      </c>
      <c r="CC24" s="55" t="s">
        <v>2024</v>
      </c>
      <c r="CD24" s="55" t="s">
        <v>2024</v>
      </c>
      <c r="CE24" s="55" t="s">
        <v>2024</v>
      </c>
      <c r="CF24" s="55" t="s">
        <v>2024</v>
      </c>
      <c r="CG24" s="55" t="s">
        <v>2024</v>
      </c>
      <c r="CH24" s="55" t="s">
        <v>2024</v>
      </c>
      <c r="CI24" s="55" t="s">
        <v>2024</v>
      </c>
      <c r="CJ24" s="55" t="s">
        <v>2024</v>
      </c>
      <c r="CK24" s="55" t="s">
        <v>2058</v>
      </c>
    </row>
    <row r="25" spans="1:89">
      <c r="A25" s="55" t="s">
        <v>2021</v>
      </c>
      <c r="B25" s="55" t="s">
        <v>2022</v>
      </c>
      <c r="C25" s="55" t="s">
        <v>2023</v>
      </c>
      <c r="D25" s="55" t="s">
        <v>2260</v>
      </c>
      <c r="E25" s="55" t="s">
        <v>722</v>
      </c>
      <c r="F25" s="55" t="s">
        <v>2025</v>
      </c>
      <c r="G25" s="55" t="s">
        <v>2261</v>
      </c>
      <c r="H25" s="55" t="s">
        <v>2262</v>
      </c>
      <c r="I25" s="55" t="s">
        <v>2263</v>
      </c>
      <c r="J25" s="55" t="s">
        <v>2264</v>
      </c>
      <c r="K25" s="55" t="s">
        <v>2265</v>
      </c>
      <c r="L25" s="55" t="s">
        <v>2266</v>
      </c>
      <c r="M25" s="55" t="s">
        <v>2032</v>
      </c>
      <c r="N25" s="55" t="s">
        <v>2033</v>
      </c>
      <c r="O25" s="55" t="s">
        <v>2024</v>
      </c>
      <c r="P25" s="55" t="s">
        <v>2034</v>
      </c>
      <c r="Q25" s="55" t="s">
        <v>1783</v>
      </c>
      <c r="R25" s="55" t="s">
        <v>2035</v>
      </c>
      <c r="S25" s="55" t="s">
        <v>2024</v>
      </c>
      <c r="T25" s="55" t="s">
        <v>2035</v>
      </c>
      <c r="U25" s="55" t="s">
        <v>2024</v>
      </c>
      <c r="V25" s="55" t="s">
        <v>2035</v>
      </c>
      <c r="W25" s="55" t="s">
        <v>2024</v>
      </c>
      <c r="X25" s="55" t="s">
        <v>2024</v>
      </c>
      <c r="Y25" s="55" t="s">
        <v>2024</v>
      </c>
      <c r="Z25" s="55" t="s">
        <v>2024</v>
      </c>
      <c r="AA25" s="55" t="s">
        <v>2035</v>
      </c>
      <c r="AB25" s="55" t="s">
        <v>2024</v>
      </c>
      <c r="AC25" s="55" t="s">
        <v>2024</v>
      </c>
      <c r="AD25" s="55" t="s">
        <v>2036</v>
      </c>
      <c r="AE25" s="55" t="s">
        <v>2036</v>
      </c>
      <c r="AF25" s="55" t="s">
        <v>2037</v>
      </c>
      <c r="AG25" s="55" t="s">
        <v>2267</v>
      </c>
      <c r="AH25" s="55" t="s">
        <v>2039</v>
      </c>
      <c r="AI25" s="55" t="s">
        <v>2067</v>
      </c>
      <c r="AJ25" s="55" t="s">
        <v>2068</v>
      </c>
      <c r="AK25" s="55" t="s">
        <v>2037</v>
      </c>
      <c r="AL25" s="55" t="s">
        <v>2024</v>
      </c>
      <c r="AM25" s="55" t="s">
        <v>2042</v>
      </c>
      <c r="AN25" s="55" t="s">
        <v>122</v>
      </c>
      <c r="AO25" s="55" t="s">
        <v>122</v>
      </c>
      <c r="AP25" s="55" t="s">
        <v>122</v>
      </c>
      <c r="AQ25" s="55" t="s">
        <v>122</v>
      </c>
      <c r="AR25" s="55" t="s">
        <v>122</v>
      </c>
      <c r="AS25" s="55" t="s">
        <v>2024</v>
      </c>
      <c r="AT25" s="55" t="s">
        <v>2035</v>
      </c>
      <c r="AU25" s="55" t="s">
        <v>2024</v>
      </c>
      <c r="AV25" s="55" t="s">
        <v>2024</v>
      </c>
      <c r="AW25" s="55" t="s">
        <v>2024</v>
      </c>
      <c r="AX25" s="55" t="s">
        <v>2024</v>
      </c>
      <c r="AY25" s="55" t="s">
        <v>2024</v>
      </c>
      <c r="AZ25" s="55" t="s">
        <v>2024</v>
      </c>
      <c r="BA25" s="55" t="s">
        <v>2024</v>
      </c>
      <c r="BB25" s="55" t="s">
        <v>2024</v>
      </c>
      <c r="BC25" s="55" t="s">
        <v>2024</v>
      </c>
      <c r="BD25" s="55" t="s">
        <v>2024</v>
      </c>
      <c r="BE25" s="55" t="s">
        <v>2024</v>
      </c>
      <c r="BF25" s="55" t="s">
        <v>2024</v>
      </c>
      <c r="BG25" s="55" t="s">
        <v>2043</v>
      </c>
      <c r="BH25" s="55" t="s">
        <v>2037</v>
      </c>
      <c r="BI25" s="55" t="s">
        <v>2044</v>
      </c>
      <c r="BJ25" s="55" t="s">
        <v>2045</v>
      </c>
      <c r="BK25" s="55" t="s">
        <v>2046</v>
      </c>
      <c r="BL25" s="55" t="s">
        <v>2047</v>
      </c>
      <c r="BM25" s="55" t="s">
        <v>2048</v>
      </c>
      <c r="BN25" s="55" t="s">
        <v>2024</v>
      </c>
      <c r="BO25" s="55" t="s">
        <v>2049</v>
      </c>
      <c r="BP25" s="55" t="s">
        <v>2037</v>
      </c>
      <c r="BQ25" s="55" t="s">
        <v>2050</v>
      </c>
      <c r="BR25" s="55" t="s">
        <v>2051</v>
      </c>
      <c r="BS25" s="55" t="s">
        <v>2268</v>
      </c>
      <c r="BT25" s="55" t="s">
        <v>2051</v>
      </c>
      <c r="BU25" s="55" t="s">
        <v>2035</v>
      </c>
      <c r="BV25" s="55" t="s">
        <v>2053</v>
      </c>
      <c r="BW25" s="55" t="s">
        <v>2035</v>
      </c>
      <c r="BX25" s="55" t="s">
        <v>2054</v>
      </c>
      <c r="BY25" s="55" t="s">
        <v>2055</v>
      </c>
      <c r="BZ25" s="55" t="s">
        <v>2042</v>
      </c>
      <c r="CA25" s="55" t="s">
        <v>2056</v>
      </c>
      <c r="CB25" s="55" t="s">
        <v>2057</v>
      </c>
      <c r="CC25" s="55" t="s">
        <v>2024</v>
      </c>
      <c r="CD25" s="55" t="s">
        <v>2024</v>
      </c>
      <c r="CE25" s="55" t="s">
        <v>2024</v>
      </c>
      <c r="CF25" s="55" t="s">
        <v>2024</v>
      </c>
      <c r="CG25" s="55" t="s">
        <v>2024</v>
      </c>
      <c r="CH25" s="55" t="s">
        <v>2024</v>
      </c>
      <c r="CI25" s="55" t="s">
        <v>2024</v>
      </c>
      <c r="CJ25" s="55" t="s">
        <v>2024</v>
      </c>
      <c r="CK25" s="55" t="s">
        <v>2058</v>
      </c>
    </row>
    <row r="26" spans="1:89">
      <c r="A26" s="55" t="s">
        <v>2021</v>
      </c>
      <c r="B26" s="55" t="s">
        <v>2022</v>
      </c>
      <c r="C26" s="55" t="s">
        <v>2023</v>
      </c>
      <c r="D26" s="55" t="s">
        <v>480</v>
      </c>
      <c r="E26" s="55" t="s">
        <v>532</v>
      </c>
      <c r="F26" s="55" t="s">
        <v>2025</v>
      </c>
      <c r="G26" s="55" t="s">
        <v>2269</v>
      </c>
      <c r="H26" s="55" t="s">
        <v>2270</v>
      </c>
      <c r="I26" s="55" t="s">
        <v>2271</v>
      </c>
      <c r="J26" s="55" t="s">
        <v>2272</v>
      </c>
      <c r="K26" s="55" t="s">
        <v>2210</v>
      </c>
      <c r="L26" s="55" t="s">
        <v>2273</v>
      </c>
      <c r="M26" s="55" t="s">
        <v>2032</v>
      </c>
      <c r="N26" s="55" t="s">
        <v>2033</v>
      </c>
      <c r="O26" s="55" t="s">
        <v>2024</v>
      </c>
      <c r="P26" s="55" t="s">
        <v>2034</v>
      </c>
      <c r="Q26" s="55" t="s">
        <v>510</v>
      </c>
      <c r="R26" s="55" t="s">
        <v>2035</v>
      </c>
      <c r="S26" s="55" t="s">
        <v>2024</v>
      </c>
      <c r="T26" s="55" t="s">
        <v>2035</v>
      </c>
      <c r="U26" s="55" t="s">
        <v>2024</v>
      </c>
      <c r="V26" s="55" t="s">
        <v>2035</v>
      </c>
      <c r="W26" s="55" t="s">
        <v>2024</v>
      </c>
      <c r="X26" s="55" t="s">
        <v>2024</v>
      </c>
      <c r="Y26" s="55" t="s">
        <v>2024</v>
      </c>
      <c r="Z26" s="55" t="s">
        <v>2024</v>
      </c>
      <c r="AA26" s="55" t="s">
        <v>2035</v>
      </c>
      <c r="AB26" s="55" t="s">
        <v>2024</v>
      </c>
      <c r="AC26" s="55" t="s">
        <v>2024</v>
      </c>
      <c r="AD26" s="55" t="s">
        <v>2036</v>
      </c>
      <c r="AE26" s="55" t="s">
        <v>2036</v>
      </c>
      <c r="AF26" s="55" t="s">
        <v>2037</v>
      </c>
      <c r="AG26" s="55" t="s">
        <v>2274</v>
      </c>
      <c r="AH26" s="55" t="s">
        <v>2039</v>
      </c>
      <c r="AI26" s="55" t="s">
        <v>2067</v>
      </c>
      <c r="AJ26" s="55" t="s">
        <v>2068</v>
      </c>
      <c r="AK26" s="55" t="s">
        <v>2037</v>
      </c>
      <c r="AL26" s="55" t="s">
        <v>2024</v>
      </c>
      <c r="AM26" s="55" t="s">
        <v>2042</v>
      </c>
      <c r="AN26" s="55" t="s">
        <v>122</v>
      </c>
      <c r="AO26" s="55" t="s">
        <v>122</v>
      </c>
      <c r="AP26" s="55" t="s">
        <v>122</v>
      </c>
      <c r="AQ26" s="55" t="s">
        <v>122</v>
      </c>
      <c r="AR26" s="55" t="s">
        <v>122</v>
      </c>
      <c r="AS26" s="55" t="s">
        <v>2024</v>
      </c>
      <c r="AT26" s="55" t="s">
        <v>2035</v>
      </c>
      <c r="AU26" s="55" t="s">
        <v>2024</v>
      </c>
      <c r="AV26" s="55" t="s">
        <v>2024</v>
      </c>
      <c r="AW26" s="55" t="s">
        <v>2024</v>
      </c>
      <c r="AX26" s="55" t="s">
        <v>2024</v>
      </c>
      <c r="AY26" s="55" t="s">
        <v>2024</v>
      </c>
      <c r="AZ26" s="55" t="s">
        <v>2024</v>
      </c>
      <c r="BA26" s="55" t="s">
        <v>2024</v>
      </c>
      <c r="BB26" s="55" t="s">
        <v>2024</v>
      </c>
      <c r="BC26" s="55" t="s">
        <v>2024</v>
      </c>
      <c r="BD26" s="55" t="s">
        <v>2024</v>
      </c>
      <c r="BE26" s="55" t="s">
        <v>2024</v>
      </c>
      <c r="BF26" s="55" t="s">
        <v>2024</v>
      </c>
      <c r="BG26" s="55" t="s">
        <v>2190</v>
      </c>
      <c r="BH26" s="55" t="s">
        <v>2037</v>
      </c>
      <c r="BI26" s="55" t="s">
        <v>2191</v>
      </c>
      <c r="BJ26" s="55" t="s">
        <v>2192</v>
      </c>
      <c r="BK26" s="55" t="s">
        <v>2193</v>
      </c>
      <c r="BL26" s="55" t="s">
        <v>1157</v>
      </c>
      <c r="BM26" s="55" t="s">
        <v>1158</v>
      </c>
      <c r="BN26" s="55" t="s">
        <v>2024</v>
      </c>
      <c r="BO26" s="55" t="s">
        <v>2194</v>
      </c>
      <c r="BP26" s="55" t="s">
        <v>2037</v>
      </c>
      <c r="BQ26" s="55" t="s">
        <v>2050</v>
      </c>
      <c r="BR26" s="55" t="s">
        <v>2051</v>
      </c>
      <c r="BS26" s="55" t="s">
        <v>2275</v>
      </c>
      <c r="BT26" s="55" t="s">
        <v>2051</v>
      </c>
      <c r="BU26" s="55" t="s">
        <v>2035</v>
      </c>
      <c r="BV26" s="55" t="s">
        <v>2053</v>
      </c>
      <c r="BW26" s="55" t="s">
        <v>2035</v>
      </c>
      <c r="BX26" s="55" t="s">
        <v>2054</v>
      </c>
      <c r="BY26" s="55" t="s">
        <v>2055</v>
      </c>
      <c r="BZ26" s="55" t="s">
        <v>2042</v>
      </c>
      <c r="CA26" s="55" t="s">
        <v>2056</v>
      </c>
      <c r="CB26" s="55" t="s">
        <v>2057</v>
      </c>
      <c r="CC26" s="55" t="s">
        <v>2024</v>
      </c>
      <c r="CD26" s="55" t="s">
        <v>2024</v>
      </c>
      <c r="CE26" s="55" t="s">
        <v>2024</v>
      </c>
      <c r="CF26" s="55" t="s">
        <v>2024</v>
      </c>
      <c r="CG26" s="55" t="s">
        <v>2024</v>
      </c>
      <c r="CH26" s="55" t="s">
        <v>2024</v>
      </c>
      <c r="CI26" s="55" t="s">
        <v>2024</v>
      </c>
      <c r="CJ26" s="55" t="s">
        <v>2024</v>
      </c>
      <c r="CK26" s="55" t="s">
        <v>2058</v>
      </c>
    </row>
    <row r="27" spans="1:89">
      <c r="A27" s="55" t="s">
        <v>2021</v>
      </c>
      <c r="B27" s="55" t="s">
        <v>2022</v>
      </c>
      <c r="C27" s="55" t="s">
        <v>2023</v>
      </c>
      <c r="D27" s="55" t="s">
        <v>511</v>
      </c>
      <c r="E27" s="55" t="s">
        <v>512</v>
      </c>
      <c r="F27" s="55" t="s">
        <v>2025</v>
      </c>
      <c r="G27" s="55" t="s">
        <v>2276</v>
      </c>
      <c r="H27" s="55" t="s">
        <v>2277</v>
      </c>
      <c r="I27" s="55" t="s">
        <v>2278</v>
      </c>
      <c r="J27" s="55" t="s">
        <v>2279</v>
      </c>
      <c r="K27" s="55" t="s">
        <v>2091</v>
      </c>
      <c r="L27" s="55" t="s">
        <v>2280</v>
      </c>
      <c r="M27" s="55" t="s">
        <v>2032</v>
      </c>
      <c r="N27" s="55" t="s">
        <v>2033</v>
      </c>
      <c r="O27" s="55" t="s">
        <v>2024</v>
      </c>
      <c r="P27" s="55" t="s">
        <v>2034</v>
      </c>
      <c r="Q27" s="55" t="s">
        <v>510</v>
      </c>
      <c r="R27" s="55" t="s">
        <v>2035</v>
      </c>
      <c r="S27" s="55" t="s">
        <v>2024</v>
      </c>
      <c r="T27" s="55" t="s">
        <v>2035</v>
      </c>
      <c r="U27" s="55" t="s">
        <v>2024</v>
      </c>
      <c r="V27" s="55" t="s">
        <v>2035</v>
      </c>
      <c r="W27" s="55" t="s">
        <v>2024</v>
      </c>
      <c r="X27" s="55" t="s">
        <v>2024</v>
      </c>
      <c r="Y27" s="55" t="s">
        <v>2024</v>
      </c>
      <c r="Z27" s="55" t="s">
        <v>2024</v>
      </c>
      <c r="AA27" s="55" t="s">
        <v>2035</v>
      </c>
      <c r="AB27" s="55" t="s">
        <v>2024</v>
      </c>
      <c r="AC27" s="55" t="s">
        <v>2024</v>
      </c>
      <c r="AD27" s="55" t="s">
        <v>2036</v>
      </c>
      <c r="AE27" s="55" t="s">
        <v>2036</v>
      </c>
      <c r="AF27" s="55" t="s">
        <v>2037</v>
      </c>
      <c r="AG27" s="55" t="s">
        <v>2084</v>
      </c>
      <c r="AH27" s="55" t="s">
        <v>2039</v>
      </c>
      <c r="AI27" s="55" t="s">
        <v>2040</v>
      </c>
      <c r="AJ27" s="55" t="s">
        <v>2068</v>
      </c>
      <c r="AK27" s="55" t="s">
        <v>2037</v>
      </c>
      <c r="AL27" s="55" t="s">
        <v>2024</v>
      </c>
      <c r="AM27" s="55" t="s">
        <v>2042</v>
      </c>
      <c r="AN27" s="55" t="s">
        <v>122</v>
      </c>
      <c r="AO27" s="55" t="s">
        <v>122</v>
      </c>
      <c r="AP27" s="55" t="s">
        <v>122</v>
      </c>
      <c r="AQ27" s="55" t="s">
        <v>122</v>
      </c>
      <c r="AR27" s="55" t="s">
        <v>122</v>
      </c>
      <c r="AS27" s="55" t="s">
        <v>2024</v>
      </c>
      <c r="AT27" s="55" t="s">
        <v>2035</v>
      </c>
      <c r="AU27" s="55" t="s">
        <v>2024</v>
      </c>
      <c r="AV27" s="55" t="s">
        <v>2024</v>
      </c>
      <c r="AW27" s="55" t="s">
        <v>2024</v>
      </c>
      <c r="AX27" s="55" t="s">
        <v>2024</v>
      </c>
      <c r="AY27" s="55" t="s">
        <v>2024</v>
      </c>
      <c r="AZ27" s="55" t="s">
        <v>2024</v>
      </c>
      <c r="BA27" s="55" t="s">
        <v>2024</v>
      </c>
      <c r="BB27" s="55" t="s">
        <v>2024</v>
      </c>
      <c r="BC27" s="55" t="s">
        <v>2024</v>
      </c>
      <c r="BD27" s="55" t="s">
        <v>2024</v>
      </c>
      <c r="BE27" s="55" t="s">
        <v>2024</v>
      </c>
      <c r="BF27" s="55" t="s">
        <v>2024</v>
      </c>
      <c r="BG27" s="55" t="s">
        <v>2043</v>
      </c>
      <c r="BH27" s="55" t="s">
        <v>2037</v>
      </c>
      <c r="BI27" s="55" t="s">
        <v>2044</v>
      </c>
      <c r="BJ27" s="55" t="s">
        <v>2045</v>
      </c>
      <c r="BK27" s="55" t="s">
        <v>2046</v>
      </c>
      <c r="BL27" s="55" t="s">
        <v>2047</v>
      </c>
      <c r="BM27" s="55" t="s">
        <v>2048</v>
      </c>
      <c r="BN27" s="55" t="s">
        <v>2024</v>
      </c>
      <c r="BO27" s="55" t="s">
        <v>2049</v>
      </c>
      <c r="BP27" s="55" t="s">
        <v>2037</v>
      </c>
      <c r="BQ27" s="55" t="s">
        <v>2050</v>
      </c>
      <c r="BR27" s="55" t="s">
        <v>2051</v>
      </c>
      <c r="BS27" s="55" t="s">
        <v>2281</v>
      </c>
      <c r="BT27" s="55" t="s">
        <v>2051</v>
      </c>
      <c r="BU27" s="55" t="s">
        <v>2035</v>
      </c>
      <c r="BV27" s="55" t="s">
        <v>2053</v>
      </c>
      <c r="BW27" s="55" t="s">
        <v>2035</v>
      </c>
      <c r="BX27" s="55" t="s">
        <v>2054</v>
      </c>
      <c r="BY27" s="55" t="s">
        <v>2055</v>
      </c>
      <c r="BZ27" s="55" t="s">
        <v>2042</v>
      </c>
      <c r="CA27" s="55" t="s">
        <v>2056</v>
      </c>
      <c r="CB27" s="55" t="s">
        <v>2057</v>
      </c>
      <c r="CC27" s="55" t="s">
        <v>2024</v>
      </c>
      <c r="CD27" s="55" t="s">
        <v>2024</v>
      </c>
      <c r="CE27" s="55" t="s">
        <v>2024</v>
      </c>
      <c r="CF27" s="55" t="s">
        <v>2024</v>
      </c>
      <c r="CG27" s="55" t="s">
        <v>2024</v>
      </c>
      <c r="CH27" s="55" t="s">
        <v>2024</v>
      </c>
      <c r="CI27" s="55" t="s">
        <v>2024</v>
      </c>
      <c r="CJ27" s="55" t="s">
        <v>2024</v>
      </c>
      <c r="CK27" s="55" t="s">
        <v>2058</v>
      </c>
    </row>
    <row r="28" spans="1:89">
      <c r="A28" s="55" t="s">
        <v>2021</v>
      </c>
      <c r="B28" s="55" t="s">
        <v>2022</v>
      </c>
      <c r="C28" s="55" t="s">
        <v>2023</v>
      </c>
      <c r="D28" s="55" t="s">
        <v>527</v>
      </c>
      <c r="E28" s="55" t="s">
        <v>2282</v>
      </c>
      <c r="F28" s="55" t="s">
        <v>2025</v>
      </c>
      <c r="G28" s="55" t="s">
        <v>2283</v>
      </c>
      <c r="H28" s="55" t="s">
        <v>2284</v>
      </c>
      <c r="I28" s="55" t="s">
        <v>2285</v>
      </c>
      <c r="J28" s="55" t="s">
        <v>2286</v>
      </c>
      <c r="K28" s="55" t="s">
        <v>2287</v>
      </c>
      <c r="L28" s="55" t="s">
        <v>2288</v>
      </c>
      <c r="M28" s="55" t="s">
        <v>2032</v>
      </c>
      <c r="N28" s="55" t="s">
        <v>2033</v>
      </c>
      <c r="O28" s="55" t="s">
        <v>2024</v>
      </c>
      <c r="P28" s="55" t="s">
        <v>2034</v>
      </c>
      <c r="Q28" s="55" t="s">
        <v>510</v>
      </c>
      <c r="R28" s="55" t="s">
        <v>2035</v>
      </c>
      <c r="S28" s="55" t="s">
        <v>2024</v>
      </c>
      <c r="T28" s="55" t="s">
        <v>2035</v>
      </c>
      <c r="U28" s="55" t="s">
        <v>2024</v>
      </c>
      <c r="V28" s="55" t="s">
        <v>2035</v>
      </c>
      <c r="W28" s="55" t="s">
        <v>2024</v>
      </c>
      <c r="X28" s="55" t="s">
        <v>2024</v>
      </c>
      <c r="Y28" s="55" t="s">
        <v>2024</v>
      </c>
      <c r="Z28" s="55" t="s">
        <v>2024</v>
      </c>
      <c r="AA28" s="55" t="s">
        <v>2035</v>
      </c>
      <c r="AB28" s="55" t="s">
        <v>2024</v>
      </c>
      <c r="AC28" s="55" t="s">
        <v>2024</v>
      </c>
      <c r="AD28" s="55" t="s">
        <v>2036</v>
      </c>
      <c r="AE28" s="55" t="s">
        <v>2036</v>
      </c>
      <c r="AF28" s="55" t="s">
        <v>2037</v>
      </c>
      <c r="AG28" s="55" t="s">
        <v>2110</v>
      </c>
      <c r="AH28" s="55" t="s">
        <v>2039</v>
      </c>
      <c r="AI28" s="55" t="s">
        <v>2067</v>
      </c>
      <c r="AJ28" s="55" t="s">
        <v>2068</v>
      </c>
      <c r="AK28" s="55" t="s">
        <v>2037</v>
      </c>
      <c r="AL28" s="55" t="s">
        <v>2024</v>
      </c>
      <c r="AM28" s="55" t="s">
        <v>2042</v>
      </c>
      <c r="AN28" s="55" t="s">
        <v>122</v>
      </c>
      <c r="AO28" s="55" t="s">
        <v>122</v>
      </c>
      <c r="AP28" s="55" t="s">
        <v>122</v>
      </c>
      <c r="AQ28" s="55" t="s">
        <v>122</v>
      </c>
      <c r="AR28" s="55" t="s">
        <v>122</v>
      </c>
      <c r="AS28" s="55" t="s">
        <v>2024</v>
      </c>
      <c r="AT28" s="55" t="s">
        <v>2035</v>
      </c>
      <c r="AU28" s="55" t="s">
        <v>2024</v>
      </c>
      <c r="AV28" s="55" t="s">
        <v>2024</v>
      </c>
      <c r="AW28" s="55" t="s">
        <v>2024</v>
      </c>
      <c r="AX28" s="55" t="s">
        <v>2024</v>
      </c>
      <c r="AY28" s="55" t="s">
        <v>2024</v>
      </c>
      <c r="AZ28" s="55" t="s">
        <v>2024</v>
      </c>
      <c r="BA28" s="55" t="s">
        <v>2024</v>
      </c>
      <c r="BB28" s="55" t="s">
        <v>2024</v>
      </c>
      <c r="BC28" s="55" t="s">
        <v>2024</v>
      </c>
      <c r="BD28" s="55" t="s">
        <v>2024</v>
      </c>
      <c r="BE28" s="55" t="s">
        <v>2024</v>
      </c>
      <c r="BF28" s="55" t="s">
        <v>2024</v>
      </c>
      <c r="BG28" s="55" t="s">
        <v>2043</v>
      </c>
      <c r="BH28" s="55" t="s">
        <v>2037</v>
      </c>
      <c r="BI28" s="55" t="s">
        <v>2044</v>
      </c>
      <c r="BJ28" s="55" t="s">
        <v>2045</v>
      </c>
      <c r="BK28" s="55" t="s">
        <v>2289</v>
      </c>
      <c r="BL28" s="55" t="s">
        <v>2047</v>
      </c>
      <c r="BM28" s="55" t="s">
        <v>2048</v>
      </c>
      <c r="BN28" s="55" t="s">
        <v>2024</v>
      </c>
      <c r="BO28" s="55" t="s">
        <v>2049</v>
      </c>
      <c r="BP28" s="55" t="s">
        <v>2037</v>
      </c>
      <c r="BQ28" s="55" t="s">
        <v>2290</v>
      </c>
      <c r="BR28" s="55" t="s">
        <v>2051</v>
      </c>
      <c r="BS28" s="55" t="s">
        <v>2291</v>
      </c>
      <c r="BT28" s="55" t="s">
        <v>2051</v>
      </c>
      <c r="BU28" s="55" t="s">
        <v>2035</v>
      </c>
      <c r="BV28" s="55" t="s">
        <v>2053</v>
      </c>
      <c r="BW28" s="55" t="s">
        <v>2035</v>
      </c>
      <c r="BX28" s="55" t="s">
        <v>2054</v>
      </c>
      <c r="BY28" s="55" t="s">
        <v>2055</v>
      </c>
      <c r="BZ28" s="55" t="s">
        <v>2042</v>
      </c>
      <c r="CA28" s="55" t="s">
        <v>2056</v>
      </c>
      <c r="CB28" s="55" t="s">
        <v>2057</v>
      </c>
      <c r="CC28" s="55" t="s">
        <v>2024</v>
      </c>
      <c r="CD28" s="55" t="s">
        <v>2024</v>
      </c>
      <c r="CE28" s="55" t="s">
        <v>2024</v>
      </c>
      <c r="CF28" s="55" t="s">
        <v>2024</v>
      </c>
      <c r="CG28" s="55" t="s">
        <v>2024</v>
      </c>
      <c r="CH28" s="55" t="s">
        <v>2024</v>
      </c>
      <c r="CI28" s="55" t="s">
        <v>2024</v>
      </c>
      <c r="CJ28" s="55" t="s">
        <v>2024</v>
      </c>
      <c r="CK28" s="55" t="s">
        <v>2058</v>
      </c>
    </row>
    <row r="29" spans="1:89">
      <c r="A29" s="55" t="s">
        <v>2021</v>
      </c>
      <c r="B29" s="55" t="s">
        <v>2022</v>
      </c>
      <c r="C29" s="55" t="s">
        <v>2023</v>
      </c>
      <c r="D29" s="55" t="s">
        <v>527</v>
      </c>
      <c r="E29" s="55" t="s">
        <v>2024</v>
      </c>
      <c r="F29" s="55" t="s">
        <v>2025</v>
      </c>
      <c r="G29" s="55" t="s">
        <v>2292</v>
      </c>
      <c r="H29" s="55" t="s">
        <v>2293</v>
      </c>
      <c r="I29" s="55" t="s">
        <v>2294</v>
      </c>
      <c r="J29" s="55" t="s">
        <v>2295</v>
      </c>
      <c r="K29" s="55" t="s">
        <v>2296</v>
      </c>
      <c r="L29" s="55" t="s">
        <v>2297</v>
      </c>
      <c r="M29" s="55" t="s">
        <v>2032</v>
      </c>
      <c r="N29" s="55" t="s">
        <v>2033</v>
      </c>
      <c r="O29" s="55" t="s">
        <v>2024</v>
      </c>
      <c r="P29" s="55" t="s">
        <v>2034</v>
      </c>
      <c r="Q29" s="55" t="s">
        <v>510</v>
      </c>
      <c r="R29" s="55" t="s">
        <v>2035</v>
      </c>
      <c r="S29" s="55" t="s">
        <v>2024</v>
      </c>
      <c r="T29" s="55" t="s">
        <v>2035</v>
      </c>
      <c r="U29" s="55" t="s">
        <v>2024</v>
      </c>
      <c r="V29" s="55" t="s">
        <v>2035</v>
      </c>
      <c r="W29" s="55" t="s">
        <v>2024</v>
      </c>
      <c r="X29" s="55" t="s">
        <v>2024</v>
      </c>
      <c r="Y29" s="55" t="s">
        <v>2024</v>
      </c>
      <c r="Z29" s="55" t="s">
        <v>2024</v>
      </c>
      <c r="AA29" s="55" t="s">
        <v>2035</v>
      </c>
      <c r="AB29" s="55" t="s">
        <v>2024</v>
      </c>
      <c r="AC29" s="55" t="s">
        <v>2024</v>
      </c>
      <c r="AD29" s="55" t="s">
        <v>2036</v>
      </c>
      <c r="AE29" s="55" t="s">
        <v>2036</v>
      </c>
      <c r="AF29" s="55" t="s">
        <v>2037</v>
      </c>
      <c r="AG29" s="55" t="s">
        <v>2110</v>
      </c>
      <c r="AH29" s="55" t="s">
        <v>2039</v>
      </c>
      <c r="AI29" s="55" t="s">
        <v>2040</v>
      </c>
      <c r="AJ29" s="55" t="s">
        <v>2068</v>
      </c>
      <c r="AK29" s="55" t="s">
        <v>2037</v>
      </c>
      <c r="AL29" s="55" t="s">
        <v>2024</v>
      </c>
      <c r="AM29" s="55" t="s">
        <v>2042</v>
      </c>
      <c r="AN29" s="55" t="s">
        <v>122</v>
      </c>
      <c r="AO29" s="55" t="s">
        <v>122</v>
      </c>
      <c r="AP29" s="55" t="s">
        <v>122</v>
      </c>
      <c r="AQ29" s="55" t="s">
        <v>122</v>
      </c>
      <c r="AR29" s="55" t="s">
        <v>122</v>
      </c>
      <c r="AS29" s="55" t="s">
        <v>2024</v>
      </c>
      <c r="AT29" s="55" t="s">
        <v>2035</v>
      </c>
      <c r="AU29" s="55" t="s">
        <v>2024</v>
      </c>
      <c r="AV29" s="55" t="s">
        <v>2024</v>
      </c>
      <c r="AW29" s="55" t="s">
        <v>2024</v>
      </c>
      <c r="AX29" s="55" t="s">
        <v>2024</v>
      </c>
      <c r="AY29" s="55" t="s">
        <v>2024</v>
      </c>
      <c r="AZ29" s="55" t="s">
        <v>2024</v>
      </c>
      <c r="BA29" s="55" t="s">
        <v>2024</v>
      </c>
      <c r="BB29" s="55" t="s">
        <v>2024</v>
      </c>
      <c r="BC29" s="55" t="s">
        <v>2024</v>
      </c>
      <c r="BD29" s="55" t="s">
        <v>2024</v>
      </c>
      <c r="BE29" s="55" t="s">
        <v>2024</v>
      </c>
      <c r="BF29" s="55" t="s">
        <v>2024</v>
      </c>
      <c r="BG29" s="55" t="s">
        <v>2043</v>
      </c>
      <c r="BH29" s="55" t="s">
        <v>2037</v>
      </c>
      <c r="BI29" s="55" t="s">
        <v>2044</v>
      </c>
      <c r="BJ29" s="55" t="s">
        <v>2045</v>
      </c>
      <c r="BK29" s="55" t="s">
        <v>2046</v>
      </c>
      <c r="BL29" s="55" t="s">
        <v>2047</v>
      </c>
      <c r="BM29" s="55" t="s">
        <v>2048</v>
      </c>
      <c r="BN29" s="55" t="s">
        <v>2024</v>
      </c>
      <c r="BO29" s="55" t="s">
        <v>2049</v>
      </c>
      <c r="BP29" s="55" t="s">
        <v>2037</v>
      </c>
      <c r="BQ29" s="55" t="s">
        <v>2050</v>
      </c>
      <c r="BR29" s="55" t="s">
        <v>2051</v>
      </c>
      <c r="BS29" s="55" t="s">
        <v>2298</v>
      </c>
      <c r="BT29" s="55" t="s">
        <v>2051</v>
      </c>
      <c r="BU29" s="55" t="s">
        <v>2035</v>
      </c>
      <c r="BV29" s="55" t="s">
        <v>2053</v>
      </c>
      <c r="BW29" s="55" t="s">
        <v>2035</v>
      </c>
      <c r="BX29" s="55" t="s">
        <v>2054</v>
      </c>
      <c r="BY29" s="55" t="s">
        <v>2055</v>
      </c>
      <c r="BZ29" s="55" t="s">
        <v>2042</v>
      </c>
      <c r="CA29" s="55" t="s">
        <v>2056</v>
      </c>
      <c r="CB29" s="55" t="s">
        <v>2057</v>
      </c>
      <c r="CC29" s="55" t="s">
        <v>2024</v>
      </c>
      <c r="CD29" s="55" t="s">
        <v>2024</v>
      </c>
      <c r="CE29" s="55" t="s">
        <v>2024</v>
      </c>
      <c r="CF29" s="55" t="s">
        <v>2024</v>
      </c>
      <c r="CG29" s="55" t="s">
        <v>2024</v>
      </c>
      <c r="CH29" s="55" t="s">
        <v>2024</v>
      </c>
      <c r="CI29" s="55" t="s">
        <v>2024</v>
      </c>
      <c r="CJ29" s="55" t="s">
        <v>2024</v>
      </c>
      <c r="CK29" s="55" t="s">
        <v>2058</v>
      </c>
    </row>
    <row r="30" spans="1:89">
      <c r="A30" s="55" t="s">
        <v>2021</v>
      </c>
      <c r="B30" s="55" t="s">
        <v>2022</v>
      </c>
      <c r="C30" s="55" t="s">
        <v>2023</v>
      </c>
      <c r="D30" s="55" t="s">
        <v>476</v>
      </c>
      <c r="E30" s="55" t="s">
        <v>2024</v>
      </c>
      <c r="F30" s="55" t="s">
        <v>2025</v>
      </c>
      <c r="G30" s="55" t="s">
        <v>2299</v>
      </c>
      <c r="H30" s="55" t="s">
        <v>2300</v>
      </c>
      <c r="I30" s="55" t="s">
        <v>2301</v>
      </c>
      <c r="J30" s="55" t="s">
        <v>2302</v>
      </c>
      <c r="K30" s="55" t="s">
        <v>2303</v>
      </c>
      <c r="L30" s="55" t="s">
        <v>2304</v>
      </c>
      <c r="M30" s="55" t="s">
        <v>2032</v>
      </c>
      <c r="N30" s="55" t="s">
        <v>2033</v>
      </c>
      <c r="O30" s="55" t="s">
        <v>2024</v>
      </c>
      <c r="P30" s="55" t="s">
        <v>2117</v>
      </c>
      <c r="Q30" s="55" t="s">
        <v>514</v>
      </c>
      <c r="R30" s="55" t="s">
        <v>2035</v>
      </c>
      <c r="S30" s="55" t="s">
        <v>2024</v>
      </c>
      <c r="T30" s="55" t="s">
        <v>2035</v>
      </c>
      <c r="U30" s="55" t="s">
        <v>2024</v>
      </c>
      <c r="V30" s="55" t="s">
        <v>2035</v>
      </c>
      <c r="W30" s="55" t="s">
        <v>2024</v>
      </c>
      <c r="X30" s="55" t="s">
        <v>2024</v>
      </c>
      <c r="Y30" s="55" t="s">
        <v>2024</v>
      </c>
      <c r="Z30" s="55" t="s">
        <v>2024</v>
      </c>
      <c r="AA30" s="55" t="s">
        <v>2035</v>
      </c>
      <c r="AB30" s="55" t="s">
        <v>2024</v>
      </c>
      <c r="AC30" s="55" t="s">
        <v>2024</v>
      </c>
      <c r="AD30" s="55" t="s">
        <v>2036</v>
      </c>
      <c r="AE30" s="55" t="s">
        <v>2036</v>
      </c>
      <c r="AF30" s="55" t="s">
        <v>2037</v>
      </c>
      <c r="AG30" s="55" t="s">
        <v>2203</v>
      </c>
      <c r="AH30" s="55" t="s">
        <v>2039</v>
      </c>
      <c r="AI30" s="55" t="s">
        <v>2067</v>
      </c>
      <c r="AJ30" s="55" t="s">
        <v>2041</v>
      </c>
      <c r="AK30" s="55" t="s">
        <v>2037</v>
      </c>
      <c r="AL30" s="55" t="s">
        <v>2024</v>
      </c>
      <c r="AM30" s="55" t="s">
        <v>2042</v>
      </c>
      <c r="AN30" s="55" t="s">
        <v>122</v>
      </c>
      <c r="AO30" s="55" t="s">
        <v>122</v>
      </c>
      <c r="AP30" s="55" t="s">
        <v>122</v>
      </c>
      <c r="AQ30" s="55" t="s">
        <v>122</v>
      </c>
      <c r="AR30" s="55" t="s">
        <v>122</v>
      </c>
      <c r="AS30" s="55" t="s">
        <v>2024</v>
      </c>
      <c r="AT30" s="55" t="s">
        <v>2035</v>
      </c>
      <c r="AU30" s="55" t="s">
        <v>2024</v>
      </c>
      <c r="AV30" s="55" t="s">
        <v>2024</v>
      </c>
      <c r="AW30" s="55" t="s">
        <v>2024</v>
      </c>
      <c r="AX30" s="55" t="s">
        <v>2024</v>
      </c>
      <c r="AY30" s="55" t="s">
        <v>2024</v>
      </c>
      <c r="AZ30" s="55" t="s">
        <v>2024</v>
      </c>
      <c r="BA30" s="55" t="s">
        <v>2024</v>
      </c>
      <c r="BB30" s="55" t="s">
        <v>2024</v>
      </c>
      <c r="BC30" s="55" t="s">
        <v>2024</v>
      </c>
      <c r="BD30" s="55" t="s">
        <v>2024</v>
      </c>
      <c r="BE30" s="55" t="s">
        <v>2024</v>
      </c>
      <c r="BF30" s="55" t="s">
        <v>2024</v>
      </c>
      <c r="BG30" s="55" t="s">
        <v>2043</v>
      </c>
      <c r="BH30" s="55" t="s">
        <v>2037</v>
      </c>
      <c r="BI30" s="55" t="s">
        <v>2044</v>
      </c>
      <c r="BJ30" s="55" t="s">
        <v>2045</v>
      </c>
      <c r="BK30" s="55" t="s">
        <v>2046</v>
      </c>
      <c r="BL30" s="55" t="s">
        <v>2047</v>
      </c>
      <c r="BM30" s="55" t="s">
        <v>2048</v>
      </c>
      <c r="BN30" s="55" t="s">
        <v>2024</v>
      </c>
      <c r="BO30" s="55" t="s">
        <v>2049</v>
      </c>
      <c r="BP30" s="55" t="s">
        <v>2037</v>
      </c>
      <c r="BQ30" s="55" t="s">
        <v>2050</v>
      </c>
      <c r="BR30" s="55" t="s">
        <v>2051</v>
      </c>
      <c r="BS30" s="55" t="s">
        <v>2305</v>
      </c>
      <c r="BT30" s="55" t="s">
        <v>2051</v>
      </c>
      <c r="BU30" s="55" t="s">
        <v>2035</v>
      </c>
      <c r="BV30" s="55" t="s">
        <v>2053</v>
      </c>
      <c r="BW30" s="55" t="s">
        <v>2035</v>
      </c>
      <c r="BX30" s="55" t="s">
        <v>2054</v>
      </c>
      <c r="BY30" s="55" t="s">
        <v>2055</v>
      </c>
      <c r="BZ30" s="55" t="s">
        <v>2042</v>
      </c>
      <c r="CA30" s="55" t="s">
        <v>2056</v>
      </c>
      <c r="CB30" s="55" t="s">
        <v>2057</v>
      </c>
      <c r="CC30" s="55" t="s">
        <v>2024</v>
      </c>
      <c r="CD30" s="55" t="s">
        <v>2024</v>
      </c>
      <c r="CE30" s="55" t="s">
        <v>2024</v>
      </c>
      <c r="CF30" s="55" t="s">
        <v>2024</v>
      </c>
      <c r="CG30" s="55" t="s">
        <v>2024</v>
      </c>
      <c r="CH30" s="55" t="s">
        <v>2024</v>
      </c>
      <c r="CI30" s="55" t="s">
        <v>2024</v>
      </c>
      <c r="CJ30" s="55" t="s">
        <v>2024</v>
      </c>
      <c r="CK30" s="55" t="s">
        <v>2058</v>
      </c>
    </row>
    <row r="31" spans="1:89">
      <c r="A31" s="55" t="s">
        <v>2021</v>
      </c>
      <c r="B31" s="55" t="s">
        <v>2022</v>
      </c>
      <c r="C31" s="55" t="s">
        <v>2023</v>
      </c>
      <c r="D31" s="55" t="s">
        <v>498</v>
      </c>
      <c r="E31" s="55" t="s">
        <v>2024</v>
      </c>
      <c r="F31" s="55" t="s">
        <v>2025</v>
      </c>
      <c r="G31" s="55" t="s">
        <v>2306</v>
      </c>
      <c r="H31" s="55" t="s">
        <v>2307</v>
      </c>
      <c r="I31" s="55" t="s">
        <v>2308</v>
      </c>
      <c r="J31" s="55" t="s">
        <v>2309</v>
      </c>
      <c r="K31" s="55" t="s">
        <v>2310</v>
      </c>
      <c r="L31" s="55" t="s">
        <v>2311</v>
      </c>
      <c r="M31" s="55" t="s">
        <v>2032</v>
      </c>
      <c r="N31" s="55" t="s">
        <v>2033</v>
      </c>
      <c r="O31" s="55" t="s">
        <v>2024</v>
      </c>
      <c r="P31" s="55" t="s">
        <v>2034</v>
      </c>
      <c r="Q31" s="55" t="s">
        <v>1783</v>
      </c>
      <c r="R31" s="55" t="s">
        <v>2035</v>
      </c>
      <c r="S31" s="55" t="s">
        <v>2024</v>
      </c>
      <c r="T31" s="55" t="s">
        <v>2035</v>
      </c>
      <c r="U31" s="55" t="s">
        <v>2024</v>
      </c>
      <c r="V31" s="55" t="s">
        <v>2035</v>
      </c>
      <c r="W31" s="55" t="s">
        <v>2024</v>
      </c>
      <c r="X31" s="55" t="s">
        <v>2024</v>
      </c>
      <c r="Y31" s="55" t="s">
        <v>2024</v>
      </c>
      <c r="Z31" s="55" t="s">
        <v>2024</v>
      </c>
      <c r="AA31" s="55" t="s">
        <v>2035</v>
      </c>
      <c r="AB31" s="55" t="s">
        <v>2024</v>
      </c>
      <c r="AC31" s="55" t="s">
        <v>2024</v>
      </c>
      <c r="AD31" s="55" t="s">
        <v>2036</v>
      </c>
      <c r="AE31" s="55" t="s">
        <v>2036</v>
      </c>
      <c r="AF31" s="55" t="s">
        <v>2037</v>
      </c>
      <c r="AG31" s="55" t="s">
        <v>2267</v>
      </c>
      <c r="AH31" s="55" t="s">
        <v>2039</v>
      </c>
      <c r="AI31" s="55" t="s">
        <v>2067</v>
      </c>
      <c r="AJ31" s="55" t="s">
        <v>2068</v>
      </c>
      <c r="AK31" s="55" t="s">
        <v>2037</v>
      </c>
      <c r="AL31" s="55" t="s">
        <v>2024</v>
      </c>
      <c r="AM31" s="55" t="s">
        <v>2042</v>
      </c>
      <c r="AN31" s="55" t="s">
        <v>122</v>
      </c>
      <c r="AO31" s="55" t="s">
        <v>122</v>
      </c>
      <c r="AP31" s="55" t="s">
        <v>122</v>
      </c>
      <c r="AQ31" s="55" t="s">
        <v>122</v>
      </c>
      <c r="AR31" s="55" t="s">
        <v>122</v>
      </c>
      <c r="AS31" s="55" t="s">
        <v>2024</v>
      </c>
      <c r="AT31" s="55" t="s">
        <v>2035</v>
      </c>
      <c r="AU31" s="55" t="s">
        <v>2024</v>
      </c>
      <c r="AV31" s="55" t="s">
        <v>2024</v>
      </c>
      <c r="AW31" s="55" t="s">
        <v>2024</v>
      </c>
      <c r="AX31" s="55" t="s">
        <v>2024</v>
      </c>
      <c r="AY31" s="55" t="s">
        <v>2024</v>
      </c>
      <c r="AZ31" s="55" t="s">
        <v>2024</v>
      </c>
      <c r="BA31" s="55" t="s">
        <v>2024</v>
      </c>
      <c r="BB31" s="55" t="s">
        <v>2024</v>
      </c>
      <c r="BC31" s="55" t="s">
        <v>2024</v>
      </c>
      <c r="BD31" s="55" t="s">
        <v>2024</v>
      </c>
      <c r="BE31" s="55" t="s">
        <v>2024</v>
      </c>
      <c r="BF31" s="55" t="s">
        <v>2024</v>
      </c>
      <c r="BG31" s="55" t="s">
        <v>2043</v>
      </c>
      <c r="BH31" s="55" t="s">
        <v>2037</v>
      </c>
      <c r="BI31" s="55" t="s">
        <v>2044</v>
      </c>
      <c r="BJ31" s="55" t="s">
        <v>2045</v>
      </c>
      <c r="BK31" s="55" t="s">
        <v>2046</v>
      </c>
      <c r="BL31" s="55" t="s">
        <v>2047</v>
      </c>
      <c r="BM31" s="55" t="s">
        <v>2048</v>
      </c>
      <c r="BN31" s="55" t="s">
        <v>2024</v>
      </c>
      <c r="BO31" s="55" t="s">
        <v>2049</v>
      </c>
      <c r="BP31" s="55" t="s">
        <v>2037</v>
      </c>
      <c r="BQ31" s="55" t="s">
        <v>2050</v>
      </c>
      <c r="BR31" s="55" t="s">
        <v>2051</v>
      </c>
      <c r="BS31" s="55" t="s">
        <v>2312</v>
      </c>
      <c r="BT31" s="55" t="s">
        <v>2051</v>
      </c>
      <c r="BU31" s="55" t="s">
        <v>2035</v>
      </c>
      <c r="BV31" s="55" t="s">
        <v>2053</v>
      </c>
      <c r="BW31" s="55" t="s">
        <v>2035</v>
      </c>
      <c r="BX31" s="55" t="s">
        <v>2054</v>
      </c>
      <c r="BY31" s="55" t="s">
        <v>2055</v>
      </c>
      <c r="BZ31" s="55" t="s">
        <v>2042</v>
      </c>
      <c r="CA31" s="55" t="s">
        <v>2056</v>
      </c>
      <c r="CB31" s="55" t="s">
        <v>2057</v>
      </c>
      <c r="CC31" s="55" t="s">
        <v>2024</v>
      </c>
      <c r="CD31" s="55" t="s">
        <v>2024</v>
      </c>
      <c r="CE31" s="55" t="s">
        <v>2024</v>
      </c>
      <c r="CF31" s="55" t="s">
        <v>2024</v>
      </c>
      <c r="CG31" s="55" t="s">
        <v>2024</v>
      </c>
      <c r="CH31" s="55" t="s">
        <v>2024</v>
      </c>
      <c r="CI31" s="55" t="s">
        <v>2024</v>
      </c>
      <c r="CJ31" s="55" t="s">
        <v>2024</v>
      </c>
      <c r="CK31" s="55" t="s">
        <v>2058</v>
      </c>
    </row>
    <row r="32" spans="1:89">
      <c r="A32" s="55" t="s">
        <v>2021</v>
      </c>
      <c r="B32" s="55" t="s">
        <v>2022</v>
      </c>
      <c r="C32" s="55" t="s">
        <v>2023</v>
      </c>
      <c r="D32" s="55" t="s">
        <v>2313</v>
      </c>
      <c r="E32" s="55" t="s">
        <v>2313</v>
      </c>
      <c r="F32" s="55" t="s">
        <v>2025</v>
      </c>
      <c r="G32" s="55" t="s">
        <v>2314</v>
      </c>
      <c r="H32" s="55" t="s">
        <v>2315</v>
      </c>
      <c r="I32" s="55" t="s">
        <v>2316</v>
      </c>
      <c r="J32" s="55" t="s">
        <v>2317</v>
      </c>
      <c r="K32" s="55" t="s">
        <v>2083</v>
      </c>
      <c r="L32" s="55" t="s">
        <v>2318</v>
      </c>
      <c r="M32" s="55" t="s">
        <v>2032</v>
      </c>
      <c r="N32" s="55" t="s">
        <v>2319</v>
      </c>
      <c r="O32" s="55" t="s">
        <v>2024</v>
      </c>
      <c r="P32" s="55" t="s">
        <v>2117</v>
      </c>
      <c r="Q32" s="55" t="s">
        <v>17</v>
      </c>
      <c r="R32" s="55" t="s">
        <v>2035</v>
      </c>
      <c r="S32" s="55" t="s">
        <v>2024</v>
      </c>
      <c r="T32" s="55" t="s">
        <v>2042</v>
      </c>
      <c r="U32" s="55" t="s">
        <v>2320</v>
      </c>
      <c r="V32" s="55" t="s">
        <v>2321</v>
      </c>
      <c r="W32" s="55" t="s">
        <v>2322</v>
      </c>
      <c r="X32" s="55" t="s">
        <v>2137</v>
      </c>
      <c r="Y32" s="55" t="s">
        <v>2323</v>
      </c>
      <c r="Z32" s="55" t="s">
        <v>2137</v>
      </c>
      <c r="AA32" s="55" t="s">
        <v>2042</v>
      </c>
      <c r="AB32" s="55" t="s">
        <v>2139</v>
      </c>
      <c r="AC32" s="55" t="s">
        <v>2137</v>
      </c>
      <c r="AD32" s="55" t="s">
        <v>2324</v>
      </c>
      <c r="AE32" s="55" t="s">
        <v>2325</v>
      </c>
      <c r="AF32" s="55" t="s">
        <v>2037</v>
      </c>
      <c r="AG32" s="55" t="s">
        <v>2326</v>
      </c>
      <c r="AH32" s="55" t="s">
        <v>2039</v>
      </c>
      <c r="AI32" s="55" t="s">
        <v>2327</v>
      </c>
      <c r="AJ32" s="55" t="s">
        <v>2041</v>
      </c>
      <c r="AK32" s="55" t="s">
        <v>2037</v>
      </c>
      <c r="AL32" s="55" t="s">
        <v>2024</v>
      </c>
      <c r="AM32" s="55" t="s">
        <v>2042</v>
      </c>
      <c r="AN32" s="55" t="s">
        <v>122</v>
      </c>
      <c r="AO32" s="55" t="s">
        <v>122</v>
      </c>
      <c r="AP32" s="55" t="s">
        <v>122</v>
      </c>
      <c r="AQ32" s="55" t="s">
        <v>122</v>
      </c>
      <c r="AR32" s="55" t="s">
        <v>122</v>
      </c>
      <c r="AS32" s="55" t="s">
        <v>2024</v>
      </c>
      <c r="AT32" s="55" t="s">
        <v>2035</v>
      </c>
      <c r="AU32" s="55" t="s">
        <v>2024</v>
      </c>
      <c r="AV32" s="55" t="s">
        <v>2024</v>
      </c>
      <c r="AW32" s="55" t="s">
        <v>2024</v>
      </c>
      <c r="AX32" s="55" t="s">
        <v>2024</v>
      </c>
      <c r="AY32" s="55" t="s">
        <v>2024</v>
      </c>
      <c r="AZ32" s="55" t="s">
        <v>2024</v>
      </c>
      <c r="BA32" s="55" t="s">
        <v>2024</v>
      </c>
      <c r="BB32" s="55" t="s">
        <v>2024</v>
      </c>
      <c r="BC32" s="55" t="s">
        <v>2024</v>
      </c>
      <c r="BD32" s="55" t="s">
        <v>2024</v>
      </c>
      <c r="BE32" s="55" t="s">
        <v>2024</v>
      </c>
      <c r="BF32" s="55" t="s">
        <v>2024</v>
      </c>
      <c r="BG32" s="55" t="s">
        <v>2328</v>
      </c>
      <c r="BH32" s="55" t="s">
        <v>2037</v>
      </c>
      <c r="BI32" s="55" t="s">
        <v>2329</v>
      </c>
      <c r="BJ32" s="55" t="s">
        <v>2330</v>
      </c>
      <c r="BK32" s="55" t="s">
        <v>2331</v>
      </c>
      <c r="BL32" s="55" t="s">
        <v>2332</v>
      </c>
      <c r="BM32" s="55" t="s">
        <v>2333</v>
      </c>
      <c r="BN32" s="55" t="s">
        <v>2024</v>
      </c>
      <c r="BO32" s="55" t="s">
        <v>2148</v>
      </c>
      <c r="BP32" s="55" t="s">
        <v>2037</v>
      </c>
      <c r="BQ32" s="55" t="s">
        <v>2050</v>
      </c>
      <c r="BR32" s="55" t="s">
        <v>2051</v>
      </c>
      <c r="BS32" s="55" t="s">
        <v>2334</v>
      </c>
      <c r="BT32" s="55" t="s">
        <v>2051</v>
      </c>
      <c r="BU32" s="55" t="s">
        <v>2035</v>
      </c>
      <c r="BV32" s="55" t="s">
        <v>2053</v>
      </c>
      <c r="BW32" s="55" t="s">
        <v>2035</v>
      </c>
      <c r="BX32" s="55" t="s">
        <v>2054</v>
      </c>
      <c r="BY32" s="55" t="s">
        <v>2055</v>
      </c>
      <c r="BZ32" s="55" t="s">
        <v>2042</v>
      </c>
      <c r="CA32" s="55" t="s">
        <v>2056</v>
      </c>
      <c r="CB32" s="55" t="s">
        <v>2024</v>
      </c>
      <c r="CC32" s="55" t="s">
        <v>2024</v>
      </c>
      <c r="CD32" s="55" t="s">
        <v>2024</v>
      </c>
      <c r="CE32" s="55" t="s">
        <v>2024</v>
      </c>
      <c r="CF32" s="55" t="s">
        <v>2024</v>
      </c>
      <c r="CG32" s="55" t="s">
        <v>2024</v>
      </c>
      <c r="CH32" s="55" t="s">
        <v>2024</v>
      </c>
      <c r="CI32" s="55" t="s">
        <v>2024</v>
      </c>
      <c r="CJ32" s="55" t="s">
        <v>2024</v>
      </c>
      <c r="CK32" s="55" t="s">
        <v>2058</v>
      </c>
    </row>
    <row r="33" spans="1:89">
      <c r="A33" s="55" t="s">
        <v>2021</v>
      </c>
      <c r="B33" s="55" t="s">
        <v>2022</v>
      </c>
      <c r="C33" s="55" t="s">
        <v>2023</v>
      </c>
      <c r="D33" s="55" t="s">
        <v>480</v>
      </c>
      <c r="E33" s="55" t="s">
        <v>2024</v>
      </c>
      <c r="F33" s="55" t="s">
        <v>2025</v>
      </c>
      <c r="G33" s="55" t="s">
        <v>2335</v>
      </c>
      <c r="H33" s="55" t="s">
        <v>2336</v>
      </c>
      <c r="I33" s="55" t="s">
        <v>2337</v>
      </c>
      <c r="J33" s="55" t="s">
        <v>2338</v>
      </c>
      <c r="K33" s="55" t="s">
        <v>2339</v>
      </c>
      <c r="L33" s="55" t="s">
        <v>2340</v>
      </c>
      <c r="M33" s="55" t="s">
        <v>2032</v>
      </c>
      <c r="N33" s="55" t="s">
        <v>2033</v>
      </c>
      <c r="O33" s="55" t="s">
        <v>2024</v>
      </c>
      <c r="P33" s="55" t="s">
        <v>2034</v>
      </c>
      <c r="Q33" s="55" t="s">
        <v>510</v>
      </c>
      <c r="R33" s="55" t="s">
        <v>2035</v>
      </c>
      <c r="S33" s="55" t="s">
        <v>2024</v>
      </c>
      <c r="T33" s="55" t="s">
        <v>2035</v>
      </c>
      <c r="U33" s="55" t="s">
        <v>2024</v>
      </c>
      <c r="V33" s="55" t="s">
        <v>2035</v>
      </c>
      <c r="W33" s="55" t="s">
        <v>2024</v>
      </c>
      <c r="X33" s="55" t="s">
        <v>2024</v>
      </c>
      <c r="Y33" s="55" t="s">
        <v>2024</v>
      </c>
      <c r="Z33" s="55" t="s">
        <v>2024</v>
      </c>
      <c r="AA33" s="55" t="s">
        <v>2035</v>
      </c>
      <c r="AB33" s="55" t="s">
        <v>2024</v>
      </c>
      <c r="AC33" s="55" t="s">
        <v>2024</v>
      </c>
      <c r="AD33" s="55" t="s">
        <v>2036</v>
      </c>
      <c r="AE33" s="55" t="s">
        <v>2036</v>
      </c>
      <c r="AF33" s="55" t="s">
        <v>2037</v>
      </c>
      <c r="AG33" s="55" t="s">
        <v>2341</v>
      </c>
      <c r="AH33" s="55" t="s">
        <v>2039</v>
      </c>
      <c r="AI33" s="55" t="s">
        <v>2067</v>
      </c>
      <c r="AJ33" s="55" t="s">
        <v>2068</v>
      </c>
      <c r="AK33" s="55" t="s">
        <v>2037</v>
      </c>
      <c r="AL33" s="55" t="s">
        <v>2024</v>
      </c>
      <c r="AM33" s="55" t="s">
        <v>2042</v>
      </c>
      <c r="AN33" s="55" t="s">
        <v>122</v>
      </c>
      <c r="AO33" s="55" t="s">
        <v>122</v>
      </c>
      <c r="AP33" s="55" t="s">
        <v>122</v>
      </c>
      <c r="AQ33" s="55" t="s">
        <v>122</v>
      </c>
      <c r="AR33" s="55" t="s">
        <v>122</v>
      </c>
      <c r="AS33" s="55" t="s">
        <v>2024</v>
      </c>
      <c r="AT33" s="55" t="s">
        <v>2035</v>
      </c>
      <c r="AU33" s="55" t="s">
        <v>2024</v>
      </c>
      <c r="AV33" s="55" t="s">
        <v>2024</v>
      </c>
      <c r="AW33" s="55" t="s">
        <v>2024</v>
      </c>
      <c r="AX33" s="55" t="s">
        <v>2024</v>
      </c>
      <c r="AY33" s="55" t="s">
        <v>2024</v>
      </c>
      <c r="AZ33" s="55" t="s">
        <v>2024</v>
      </c>
      <c r="BA33" s="55" t="s">
        <v>2024</v>
      </c>
      <c r="BB33" s="55" t="s">
        <v>2024</v>
      </c>
      <c r="BC33" s="55" t="s">
        <v>2024</v>
      </c>
      <c r="BD33" s="55" t="s">
        <v>2024</v>
      </c>
      <c r="BE33" s="55" t="s">
        <v>2024</v>
      </c>
      <c r="BF33" s="55" t="s">
        <v>2024</v>
      </c>
      <c r="BG33" s="55" t="s">
        <v>2043</v>
      </c>
      <c r="BH33" s="55" t="s">
        <v>2037</v>
      </c>
      <c r="BI33" s="55" t="s">
        <v>2044</v>
      </c>
      <c r="BJ33" s="55" t="s">
        <v>2045</v>
      </c>
      <c r="BK33" s="55" t="s">
        <v>2046</v>
      </c>
      <c r="BL33" s="55" t="s">
        <v>2047</v>
      </c>
      <c r="BM33" s="55" t="s">
        <v>2048</v>
      </c>
      <c r="BN33" s="55" t="s">
        <v>2024</v>
      </c>
      <c r="BO33" s="55" t="s">
        <v>2049</v>
      </c>
      <c r="BP33" s="55" t="s">
        <v>2037</v>
      </c>
      <c r="BQ33" s="55" t="s">
        <v>2050</v>
      </c>
      <c r="BR33" s="55" t="s">
        <v>2051</v>
      </c>
      <c r="BS33" s="55" t="s">
        <v>2342</v>
      </c>
      <c r="BT33" s="55" t="s">
        <v>2051</v>
      </c>
      <c r="BU33" s="55" t="s">
        <v>2035</v>
      </c>
      <c r="BV33" s="55" t="s">
        <v>2053</v>
      </c>
      <c r="BW33" s="55" t="s">
        <v>2035</v>
      </c>
      <c r="BX33" s="55" t="s">
        <v>2054</v>
      </c>
      <c r="BY33" s="55" t="s">
        <v>2055</v>
      </c>
      <c r="BZ33" s="55" t="s">
        <v>2042</v>
      </c>
      <c r="CA33" s="55" t="s">
        <v>2056</v>
      </c>
      <c r="CB33" s="55" t="s">
        <v>2057</v>
      </c>
      <c r="CC33" s="55" t="s">
        <v>2024</v>
      </c>
      <c r="CD33" s="55" t="s">
        <v>2024</v>
      </c>
      <c r="CE33" s="55" t="s">
        <v>2024</v>
      </c>
      <c r="CF33" s="55" t="s">
        <v>2024</v>
      </c>
      <c r="CG33" s="55" t="s">
        <v>2024</v>
      </c>
      <c r="CH33" s="55" t="s">
        <v>2024</v>
      </c>
      <c r="CI33" s="55" t="s">
        <v>2024</v>
      </c>
      <c r="CJ33" s="55" t="s">
        <v>2024</v>
      </c>
      <c r="CK33" s="55" t="s">
        <v>2058</v>
      </c>
    </row>
    <row r="34" spans="1:89">
      <c r="A34" s="55" t="s">
        <v>2021</v>
      </c>
      <c r="B34" s="55" t="s">
        <v>2022</v>
      </c>
      <c r="C34" s="55" t="s">
        <v>2023</v>
      </c>
      <c r="D34" s="55" t="s">
        <v>544</v>
      </c>
      <c r="E34" s="55" t="s">
        <v>544</v>
      </c>
      <c r="F34" s="55" t="s">
        <v>2025</v>
      </c>
      <c r="G34" s="55" t="s">
        <v>2343</v>
      </c>
      <c r="H34" s="55" t="s">
        <v>2344</v>
      </c>
      <c r="I34" s="55" t="s">
        <v>2345</v>
      </c>
      <c r="J34" s="55" t="s">
        <v>2346</v>
      </c>
      <c r="K34" s="55" t="s">
        <v>2347</v>
      </c>
      <c r="L34" s="55" t="s">
        <v>2348</v>
      </c>
      <c r="M34" s="55" t="s">
        <v>2349</v>
      </c>
      <c r="N34" s="55" t="s">
        <v>2349</v>
      </c>
      <c r="O34" s="55" t="s">
        <v>2024</v>
      </c>
      <c r="P34" s="55" t="s">
        <v>2117</v>
      </c>
      <c r="Q34" s="55" t="s">
        <v>504</v>
      </c>
      <c r="R34" s="55" t="s">
        <v>2035</v>
      </c>
      <c r="S34" s="55" t="s">
        <v>2024</v>
      </c>
      <c r="T34" s="55" t="s">
        <v>2035</v>
      </c>
      <c r="U34" s="55" t="s">
        <v>2024</v>
      </c>
      <c r="V34" s="55" t="s">
        <v>2035</v>
      </c>
      <c r="W34" s="55" t="s">
        <v>2024</v>
      </c>
      <c r="X34" s="55" t="s">
        <v>2024</v>
      </c>
      <c r="Y34" s="55" t="s">
        <v>2024</v>
      </c>
      <c r="Z34" s="55" t="s">
        <v>2024</v>
      </c>
      <c r="AA34" s="55" t="s">
        <v>2035</v>
      </c>
      <c r="AB34" s="55" t="s">
        <v>2024</v>
      </c>
      <c r="AC34" s="55" t="s">
        <v>2024</v>
      </c>
      <c r="AD34" s="55" t="s">
        <v>2164</v>
      </c>
      <c r="AE34" s="55" t="s">
        <v>2164</v>
      </c>
      <c r="AF34" s="55" t="s">
        <v>2037</v>
      </c>
      <c r="AG34" s="55" t="s">
        <v>2350</v>
      </c>
      <c r="AH34" s="55" t="s">
        <v>2095</v>
      </c>
      <c r="AI34" s="55" t="s">
        <v>2040</v>
      </c>
      <c r="AJ34" s="55" t="s">
        <v>2068</v>
      </c>
      <c r="AK34" s="55" t="s">
        <v>2037</v>
      </c>
      <c r="AL34" s="55" t="s">
        <v>2024</v>
      </c>
      <c r="AM34" s="55" t="s">
        <v>2042</v>
      </c>
      <c r="AN34" s="55" t="s">
        <v>122</v>
      </c>
      <c r="AO34" s="55" t="s">
        <v>122</v>
      </c>
      <c r="AP34" s="55" t="s">
        <v>122</v>
      </c>
      <c r="AQ34" s="55" t="s">
        <v>122</v>
      </c>
      <c r="AR34" s="55" t="s">
        <v>122</v>
      </c>
      <c r="AS34" s="55" t="s">
        <v>2024</v>
      </c>
      <c r="AT34" s="55" t="s">
        <v>2042</v>
      </c>
      <c r="AU34" s="55" t="s">
        <v>2351</v>
      </c>
      <c r="AV34" s="55" t="s">
        <v>2352</v>
      </c>
      <c r="AW34" s="55" t="s">
        <v>2353</v>
      </c>
      <c r="AX34" s="55" t="s">
        <v>2354</v>
      </c>
      <c r="AY34" s="55" t="s">
        <v>2355</v>
      </c>
      <c r="AZ34" s="55" t="s">
        <v>122</v>
      </c>
      <c r="BA34" s="55" t="s">
        <v>122</v>
      </c>
      <c r="BB34" s="55" t="s">
        <v>2356</v>
      </c>
      <c r="BC34" s="55" t="s">
        <v>2357</v>
      </c>
      <c r="BD34" s="55" t="s">
        <v>2358</v>
      </c>
      <c r="BE34" s="55" t="s">
        <v>2359</v>
      </c>
      <c r="BF34" s="55" t="s">
        <v>2024</v>
      </c>
      <c r="BG34" s="55" t="s">
        <v>2360</v>
      </c>
      <c r="BH34" s="55" t="s">
        <v>2037</v>
      </c>
      <c r="BI34" s="55" t="s">
        <v>2361</v>
      </c>
      <c r="BJ34" s="55" t="s">
        <v>2362</v>
      </c>
      <c r="BK34" s="55" t="s">
        <v>2363</v>
      </c>
      <c r="BL34" s="55" t="s">
        <v>1358</v>
      </c>
      <c r="BM34" s="55" t="s">
        <v>2364</v>
      </c>
      <c r="BN34" s="55" t="s">
        <v>2365</v>
      </c>
      <c r="BO34" s="55" t="s">
        <v>2366</v>
      </c>
      <c r="BP34" s="55" t="s">
        <v>2367</v>
      </c>
      <c r="BQ34" s="55" t="s">
        <v>2368</v>
      </c>
      <c r="BR34" s="55" t="s">
        <v>2369</v>
      </c>
      <c r="BS34" s="55" t="s">
        <v>2370</v>
      </c>
      <c r="BT34" s="55" t="s">
        <v>2371</v>
      </c>
      <c r="BU34" s="55" t="s">
        <v>2035</v>
      </c>
      <c r="BV34" s="55" t="s">
        <v>2372</v>
      </c>
      <c r="BW34" s="55" t="s">
        <v>2035</v>
      </c>
      <c r="BX34" s="55" t="s">
        <v>2373</v>
      </c>
      <c r="BY34" s="55" t="s">
        <v>2055</v>
      </c>
      <c r="BZ34" s="55" t="s">
        <v>2042</v>
      </c>
      <c r="CA34" s="55" t="s">
        <v>2374</v>
      </c>
      <c r="CB34" s="55" t="s">
        <v>2024</v>
      </c>
      <c r="CC34" s="55" t="s">
        <v>2024</v>
      </c>
      <c r="CD34" s="55" t="s">
        <v>2024</v>
      </c>
      <c r="CE34" s="55" t="s">
        <v>2024</v>
      </c>
      <c r="CF34" s="55" t="s">
        <v>2024</v>
      </c>
      <c r="CG34" s="55" t="s">
        <v>2024</v>
      </c>
      <c r="CH34" s="55" t="s">
        <v>2024</v>
      </c>
      <c r="CI34" s="55" t="s">
        <v>2024</v>
      </c>
      <c r="CJ34" s="55" t="s">
        <v>2024</v>
      </c>
      <c r="CK34" s="55" t="s">
        <v>2058</v>
      </c>
    </row>
    <row r="35" spans="1:89">
      <c r="A35" s="55" t="s">
        <v>2021</v>
      </c>
      <c r="B35" s="55" t="s">
        <v>2022</v>
      </c>
      <c r="C35" s="55" t="s">
        <v>2023</v>
      </c>
      <c r="D35" s="55" t="s">
        <v>2375</v>
      </c>
      <c r="E35" s="55" t="s">
        <v>483</v>
      </c>
      <c r="F35" s="55" t="s">
        <v>2025</v>
      </c>
      <c r="G35" s="55" t="s">
        <v>2376</v>
      </c>
      <c r="H35" s="55" t="s">
        <v>2377</v>
      </c>
      <c r="I35" s="55" t="s">
        <v>2378</v>
      </c>
      <c r="J35" s="55" t="s">
        <v>2379</v>
      </c>
      <c r="K35" s="55" t="s">
        <v>2380</v>
      </c>
      <c r="L35" s="55" t="s">
        <v>2381</v>
      </c>
      <c r="M35" s="55" t="s">
        <v>2032</v>
      </c>
      <c r="N35" s="55" t="s">
        <v>2033</v>
      </c>
      <c r="O35" s="55" t="s">
        <v>2024</v>
      </c>
      <c r="P35" s="55" t="s">
        <v>2034</v>
      </c>
      <c r="Q35" s="55" t="s">
        <v>1783</v>
      </c>
      <c r="R35" s="55" t="s">
        <v>2035</v>
      </c>
      <c r="S35" s="55" t="s">
        <v>2024</v>
      </c>
      <c r="T35" s="55" t="s">
        <v>2035</v>
      </c>
      <c r="U35" s="55" t="s">
        <v>2024</v>
      </c>
      <c r="V35" s="55" t="s">
        <v>2035</v>
      </c>
      <c r="W35" s="55" t="s">
        <v>2024</v>
      </c>
      <c r="X35" s="55" t="s">
        <v>2024</v>
      </c>
      <c r="Y35" s="55" t="s">
        <v>2024</v>
      </c>
      <c r="Z35" s="55" t="s">
        <v>2024</v>
      </c>
      <c r="AA35" s="55" t="s">
        <v>2035</v>
      </c>
      <c r="AB35" s="55" t="s">
        <v>2024</v>
      </c>
      <c r="AC35" s="55" t="s">
        <v>2024</v>
      </c>
      <c r="AD35" s="55" t="s">
        <v>2036</v>
      </c>
      <c r="AE35" s="55" t="s">
        <v>2036</v>
      </c>
      <c r="AF35" s="55" t="s">
        <v>2037</v>
      </c>
      <c r="AG35" s="55" t="s">
        <v>2382</v>
      </c>
      <c r="AH35" s="55" t="s">
        <v>2039</v>
      </c>
      <c r="AI35" s="55" t="s">
        <v>2040</v>
      </c>
      <c r="AJ35" s="55" t="s">
        <v>2068</v>
      </c>
      <c r="AK35" s="55" t="s">
        <v>2037</v>
      </c>
      <c r="AL35" s="55" t="s">
        <v>2024</v>
      </c>
      <c r="AM35" s="55" t="s">
        <v>2042</v>
      </c>
      <c r="AN35" s="55" t="s">
        <v>122</v>
      </c>
      <c r="AO35" s="55" t="s">
        <v>122</v>
      </c>
      <c r="AP35" s="55" t="s">
        <v>122</v>
      </c>
      <c r="AQ35" s="55" t="s">
        <v>122</v>
      </c>
      <c r="AR35" s="55" t="s">
        <v>122</v>
      </c>
      <c r="AS35" s="55" t="s">
        <v>2024</v>
      </c>
      <c r="AT35" s="55" t="s">
        <v>2035</v>
      </c>
      <c r="AU35" s="55" t="s">
        <v>2024</v>
      </c>
      <c r="AV35" s="55" t="s">
        <v>2024</v>
      </c>
      <c r="AW35" s="55" t="s">
        <v>2024</v>
      </c>
      <c r="AX35" s="55" t="s">
        <v>2024</v>
      </c>
      <c r="AY35" s="55" t="s">
        <v>2024</v>
      </c>
      <c r="AZ35" s="55" t="s">
        <v>2024</v>
      </c>
      <c r="BA35" s="55" t="s">
        <v>2024</v>
      </c>
      <c r="BB35" s="55" t="s">
        <v>2024</v>
      </c>
      <c r="BC35" s="55" t="s">
        <v>2024</v>
      </c>
      <c r="BD35" s="55" t="s">
        <v>2024</v>
      </c>
      <c r="BE35" s="55" t="s">
        <v>2024</v>
      </c>
      <c r="BF35" s="55" t="s">
        <v>2024</v>
      </c>
      <c r="BG35" s="55" t="s">
        <v>2043</v>
      </c>
      <c r="BH35" s="55" t="s">
        <v>2037</v>
      </c>
      <c r="BI35" s="55" t="s">
        <v>2044</v>
      </c>
      <c r="BJ35" s="55" t="s">
        <v>2045</v>
      </c>
      <c r="BK35" s="55" t="s">
        <v>2046</v>
      </c>
      <c r="BL35" s="55" t="s">
        <v>2047</v>
      </c>
      <c r="BM35" s="55" t="s">
        <v>2048</v>
      </c>
      <c r="BN35" s="55" t="s">
        <v>2024</v>
      </c>
      <c r="BO35" s="55" t="s">
        <v>2049</v>
      </c>
      <c r="BP35" s="55" t="s">
        <v>2037</v>
      </c>
      <c r="BQ35" s="55" t="s">
        <v>2050</v>
      </c>
      <c r="BR35" s="55" t="s">
        <v>2051</v>
      </c>
      <c r="BS35" s="55" t="s">
        <v>2383</v>
      </c>
      <c r="BT35" s="55" t="s">
        <v>2051</v>
      </c>
      <c r="BU35" s="55" t="s">
        <v>2035</v>
      </c>
      <c r="BV35" s="55" t="s">
        <v>2053</v>
      </c>
      <c r="BW35" s="55" t="s">
        <v>2035</v>
      </c>
      <c r="BX35" s="55" t="s">
        <v>2054</v>
      </c>
      <c r="BY35" s="55" t="s">
        <v>2055</v>
      </c>
      <c r="BZ35" s="55" t="s">
        <v>2042</v>
      </c>
      <c r="CA35" s="55" t="s">
        <v>2056</v>
      </c>
      <c r="CB35" s="55" t="s">
        <v>2057</v>
      </c>
      <c r="CC35" s="55" t="s">
        <v>2024</v>
      </c>
      <c r="CD35" s="55" t="s">
        <v>2024</v>
      </c>
      <c r="CE35" s="55" t="s">
        <v>2024</v>
      </c>
      <c r="CF35" s="55" t="s">
        <v>2024</v>
      </c>
      <c r="CG35" s="55" t="s">
        <v>2024</v>
      </c>
      <c r="CH35" s="55" t="s">
        <v>2024</v>
      </c>
      <c r="CI35" s="55" t="s">
        <v>2024</v>
      </c>
      <c r="CJ35" s="55" t="s">
        <v>2024</v>
      </c>
      <c r="CK35" s="55" t="s">
        <v>2058</v>
      </c>
    </row>
    <row r="36" spans="1:89">
      <c r="A36" s="55" t="s">
        <v>2021</v>
      </c>
      <c r="B36" s="55" t="s">
        <v>2022</v>
      </c>
      <c r="C36" s="55" t="s">
        <v>2023</v>
      </c>
      <c r="D36" s="55" t="s">
        <v>480</v>
      </c>
      <c r="E36" s="55" t="s">
        <v>2024</v>
      </c>
      <c r="F36" s="55" t="s">
        <v>2025</v>
      </c>
      <c r="G36" s="55" t="s">
        <v>2384</v>
      </c>
      <c r="H36" s="55" t="s">
        <v>2385</v>
      </c>
      <c r="I36" s="55" t="s">
        <v>2386</v>
      </c>
      <c r="J36" s="55" t="s">
        <v>2387</v>
      </c>
      <c r="K36" s="55" t="s">
        <v>2234</v>
      </c>
      <c r="L36" s="55" t="s">
        <v>2388</v>
      </c>
      <c r="M36" s="55" t="s">
        <v>2032</v>
      </c>
      <c r="N36" s="55" t="s">
        <v>2033</v>
      </c>
      <c r="O36" s="55" t="s">
        <v>2024</v>
      </c>
      <c r="P36" s="55" t="s">
        <v>2034</v>
      </c>
      <c r="Q36" s="55" t="s">
        <v>510</v>
      </c>
      <c r="R36" s="55" t="s">
        <v>2035</v>
      </c>
      <c r="S36" s="55" t="s">
        <v>2024</v>
      </c>
      <c r="T36" s="55" t="s">
        <v>2035</v>
      </c>
      <c r="U36" s="55" t="s">
        <v>2024</v>
      </c>
      <c r="V36" s="55" t="s">
        <v>2035</v>
      </c>
      <c r="W36" s="55" t="s">
        <v>2024</v>
      </c>
      <c r="X36" s="55" t="s">
        <v>2024</v>
      </c>
      <c r="Y36" s="55" t="s">
        <v>2024</v>
      </c>
      <c r="Z36" s="55" t="s">
        <v>2024</v>
      </c>
      <c r="AA36" s="55" t="s">
        <v>2035</v>
      </c>
      <c r="AB36" s="55" t="s">
        <v>2024</v>
      </c>
      <c r="AC36" s="55" t="s">
        <v>2024</v>
      </c>
      <c r="AD36" s="55" t="s">
        <v>2036</v>
      </c>
      <c r="AE36" s="55" t="s">
        <v>2036</v>
      </c>
      <c r="AF36" s="55" t="s">
        <v>2037</v>
      </c>
      <c r="AG36" s="55" t="s">
        <v>2389</v>
      </c>
      <c r="AH36" s="55" t="s">
        <v>2039</v>
      </c>
      <c r="AI36" s="55" t="s">
        <v>2067</v>
      </c>
      <c r="AJ36" s="55" t="s">
        <v>2068</v>
      </c>
      <c r="AK36" s="55" t="s">
        <v>2037</v>
      </c>
      <c r="AL36" s="55" t="s">
        <v>2024</v>
      </c>
      <c r="AM36" s="55" t="s">
        <v>2035</v>
      </c>
      <c r="AN36" s="55" t="s">
        <v>2024</v>
      </c>
      <c r="AO36" s="55" t="s">
        <v>2024</v>
      </c>
      <c r="AP36" s="55" t="s">
        <v>2024</v>
      </c>
      <c r="AQ36" s="55" t="s">
        <v>2024</v>
      </c>
      <c r="AR36" s="55" t="s">
        <v>2024</v>
      </c>
      <c r="AS36" s="55" t="s">
        <v>2024</v>
      </c>
      <c r="AT36" s="55" t="s">
        <v>2035</v>
      </c>
      <c r="AU36" s="55" t="s">
        <v>2024</v>
      </c>
      <c r="AV36" s="55" t="s">
        <v>2024</v>
      </c>
      <c r="AW36" s="55" t="s">
        <v>2024</v>
      </c>
      <c r="AX36" s="55" t="s">
        <v>2024</v>
      </c>
      <c r="AY36" s="55" t="s">
        <v>2024</v>
      </c>
      <c r="AZ36" s="55" t="s">
        <v>2024</v>
      </c>
      <c r="BA36" s="55" t="s">
        <v>2024</v>
      </c>
      <c r="BB36" s="55" t="s">
        <v>2024</v>
      </c>
      <c r="BC36" s="55" t="s">
        <v>2024</v>
      </c>
      <c r="BD36" s="55" t="s">
        <v>2024</v>
      </c>
      <c r="BE36" s="55" t="s">
        <v>2024</v>
      </c>
      <c r="BF36" s="55" t="s">
        <v>2024</v>
      </c>
      <c r="BG36" s="55" t="s">
        <v>2190</v>
      </c>
      <c r="BH36" s="55" t="s">
        <v>2037</v>
      </c>
      <c r="BI36" s="55" t="s">
        <v>2191</v>
      </c>
      <c r="BJ36" s="55" t="s">
        <v>2192</v>
      </c>
      <c r="BK36" s="55" t="s">
        <v>2193</v>
      </c>
      <c r="BL36" s="55" t="s">
        <v>1157</v>
      </c>
      <c r="BM36" s="55" t="s">
        <v>1158</v>
      </c>
      <c r="BN36" s="55" t="s">
        <v>2024</v>
      </c>
      <c r="BO36" s="55" t="s">
        <v>2194</v>
      </c>
      <c r="BP36" s="55" t="s">
        <v>2037</v>
      </c>
      <c r="BQ36" s="55" t="s">
        <v>2050</v>
      </c>
      <c r="BR36" s="55" t="s">
        <v>2051</v>
      </c>
      <c r="BS36" s="55" t="s">
        <v>2390</v>
      </c>
      <c r="BT36" s="55" t="s">
        <v>2051</v>
      </c>
      <c r="BU36" s="55" t="s">
        <v>2035</v>
      </c>
      <c r="BV36" s="55" t="s">
        <v>2053</v>
      </c>
      <c r="BW36" s="55" t="s">
        <v>2035</v>
      </c>
      <c r="BX36" s="55" t="s">
        <v>2054</v>
      </c>
      <c r="BY36" s="55" t="s">
        <v>2055</v>
      </c>
      <c r="BZ36" s="55" t="s">
        <v>2042</v>
      </c>
      <c r="CA36" s="55" t="s">
        <v>2056</v>
      </c>
      <c r="CB36" s="55" t="s">
        <v>2391</v>
      </c>
      <c r="CC36" s="55" t="s">
        <v>2024</v>
      </c>
      <c r="CD36" s="55" t="s">
        <v>2024</v>
      </c>
      <c r="CE36" s="55" t="s">
        <v>2024</v>
      </c>
      <c r="CF36" s="55" t="s">
        <v>2024</v>
      </c>
      <c r="CG36" s="55" t="s">
        <v>2024</v>
      </c>
      <c r="CH36" s="55" t="s">
        <v>2024</v>
      </c>
      <c r="CI36" s="55" t="s">
        <v>2024</v>
      </c>
      <c r="CJ36" s="55" t="s">
        <v>2024</v>
      </c>
      <c r="CK36" s="55" t="s">
        <v>2058</v>
      </c>
    </row>
    <row r="37" spans="1:89">
      <c r="A37" s="55" t="s">
        <v>2021</v>
      </c>
      <c r="B37" s="55" t="s">
        <v>2022</v>
      </c>
      <c r="C37" s="55" t="s">
        <v>2023</v>
      </c>
      <c r="D37" s="55" t="s">
        <v>527</v>
      </c>
      <c r="E37" s="55" t="s">
        <v>528</v>
      </c>
      <c r="F37" s="55" t="s">
        <v>2025</v>
      </c>
      <c r="G37" s="55" t="s">
        <v>2392</v>
      </c>
      <c r="H37" s="55" t="s">
        <v>2393</v>
      </c>
      <c r="I37" s="55" t="s">
        <v>2394</v>
      </c>
      <c r="J37" s="55" t="s">
        <v>2395</v>
      </c>
      <c r="K37" s="55" t="s">
        <v>2396</v>
      </c>
      <c r="L37" s="55" t="s">
        <v>2397</v>
      </c>
      <c r="M37" s="55" t="s">
        <v>2032</v>
      </c>
      <c r="N37" s="55" t="s">
        <v>2033</v>
      </c>
      <c r="O37" s="55" t="s">
        <v>2024</v>
      </c>
      <c r="P37" s="55" t="s">
        <v>2034</v>
      </c>
      <c r="Q37" s="55" t="s">
        <v>510</v>
      </c>
      <c r="R37" s="55" t="s">
        <v>2035</v>
      </c>
      <c r="S37" s="55" t="s">
        <v>2024</v>
      </c>
      <c r="T37" s="55" t="s">
        <v>2035</v>
      </c>
      <c r="U37" s="55" t="s">
        <v>2024</v>
      </c>
      <c r="V37" s="55" t="s">
        <v>2035</v>
      </c>
      <c r="W37" s="55" t="s">
        <v>2024</v>
      </c>
      <c r="X37" s="55" t="s">
        <v>2024</v>
      </c>
      <c r="Y37" s="55" t="s">
        <v>2024</v>
      </c>
      <c r="Z37" s="55" t="s">
        <v>2024</v>
      </c>
      <c r="AA37" s="55" t="s">
        <v>2035</v>
      </c>
      <c r="AB37" s="55" t="s">
        <v>2024</v>
      </c>
      <c r="AC37" s="55" t="s">
        <v>2024</v>
      </c>
      <c r="AD37" s="55" t="s">
        <v>2036</v>
      </c>
      <c r="AE37" s="55" t="s">
        <v>2036</v>
      </c>
      <c r="AF37" s="55" t="s">
        <v>2037</v>
      </c>
      <c r="AG37" s="55" t="s">
        <v>2110</v>
      </c>
      <c r="AH37" s="55" t="s">
        <v>2039</v>
      </c>
      <c r="AI37" s="55" t="s">
        <v>2040</v>
      </c>
      <c r="AJ37" s="55" t="s">
        <v>2068</v>
      </c>
      <c r="AK37" s="55" t="s">
        <v>2037</v>
      </c>
      <c r="AL37" s="55" t="s">
        <v>2024</v>
      </c>
      <c r="AM37" s="55" t="s">
        <v>2042</v>
      </c>
      <c r="AN37" s="55" t="s">
        <v>122</v>
      </c>
      <c r="AO37" s="55" t="s">
        <v>122</v>
      </c>
      <c r="AP37" s="55" t="s">
        <v>122</v>
      </c>
      <c r="AQ37" s="55" t="s">
        <v>122</v>
      </c>
      <c r="AR37" s="55" t="s">
        <v>122</v>
      </c>
      <c r="AS37" s="55" t="s">
        <v>2024</v>
      </c>
      <c r="AT37" s="55" t="s">
        <v>2035</v>
      </c>
      <c r="AU37" s="55" t="s">
        <v>2024</v>
      </c>
      <c r="AV37" s="55" t="s">
        <v>2024</v>
      </c>
      <c r="AW37" s="55" t="s">
        <v>2024</v>
      </c>
      <c r="AX37" s="55" t="s">
        <v>2024</v>
      </c>
      <c r="AY37" s="55" t="s">
        <v>2024</v>
      </c>
      <c r="AZ37" s="55" t="s">
        <v>2024</v>
      </c>
      <c r="BA37" s="55" t="s">
        <v>2024</v>
      </c>
      <c r="BB37" s="55" t="s">
        <v>2024</v>
      </c>
      <c r="BC37" s="55" t="s">
        <v>2024</v>
      </c>
      <c r="BD37" s="55" t="s">
        <v>2024</v>
      </c>
      <c r="BE37" s="55" t="s">
        <v>2024</v>
      </c>
      <c r="BF37" s="55" t="s">
        <v>2024</v>
      </c>
      <c r="BG37" s="55" t="s">
        <v>2398</v>
      </c>
      <c r="BH37" s="55" t="s">
        <v>2037</v>
      </c>
      <c r="BI37" s="55" t="s">
        <v>2399</v>
      </c>
      <c r="BJ37" s="55" t="s">
        <v>2400</v>
      </c>
      <c r="BK37" s="55" t="s">
        <v>2289</v>
      </c>
      <c r="BL37" s="55" t="s">
        <v>2401</v>
      </c>
      <c r="BM37" s="55" t="s">
        <v>2402</v>
      </c>
      <c r="BN37" s="55" t="s">
        <v>2024</v>
      </c>
      <c r="BO37" s="55" t="s">
        <v>2403</v>
      </c>
      <c r="BP37" s="55" t="s">
        <v>2037</v>
      </c>
      <c r="BQ37" s="55" t="s">
        <v>2050</v>
      </c>
      <c r="BR37" s="55" t="s">
        <v>2051</v>
      </c>
      <c r="BS37" s="55" t="s">
        <v>2404</v>
      </c>
      <c r="BT37" s="55" t="s">
        <v>2051</v>
      </c>
      <c r="BU37" s="55" t="s">
        <v>2035</v>
      </c>
      <c r="BV37" s="55" t="s">
        <v>2053</v>
      </c>
      <c r="BW37" s="55" t="s">
        <v>2035</v>
      </c>
      <c r="BX37" s="55" t="s">
        <v>2054</v>
      </c>
      <c r="BY37" s="55" t="s">
        <v>2055</v>
      </c>
      <c r="BZ37" s="55" t="s">
        <v>2042</v>
      </c>
      <c r="CA37" s="55" t="s">
        <v>2056</v>
      </c>
      <c r="CB37" s="55" t="s">
        <v>2057</v>
      </c>
      <c r="CC37" s="55" t="s">
        <v>2024</v>
      </c>
      <c r="CD37" s="55" t="s">
        <v>2024</v>
      </c>
      <c r="CE37" s="55" t="s">
        <v>2024</v>
      </c>
      <c r="CF37" s="55" t="s">
        <v>2024</v>
      </c>
      <c r="CG37" s="55" t="s">
        <v>2024</v>
      </c>
      <c r="CH37" s="55" t="s">
        <v>2024</v>
      </c>
      <c r="CI37" s="55" t="s">
        <v>2024</v>
      </c>
      <c r="CJ37" s="55" t="s">
        <v>2024</v>
      </c>
      <c r="CK37" s="55" t="s">
        <v>2058</v>
      </c>
    </row>
    <row r="38" spans="1:89">
      <c r="A38" s="55" t="s">
        <v>2021</v>
      </c>
      <c r="B38" s="55" t="s">
        <v>2022</v>
      </c>
      <c r="C38" s="55" t="s">
        <v>2023</v>
      </c>
      <c r="D38" s="55" t="s">
        <v>505</v>
      </c>
      <c r="E38" s="55" t="s">
        <v>523</v>
      </c>
      <c r="F38" s="55" t="s">
        <v>2025</v>
      </c>
      <c r="G38" s="55" t="s">
        <v>2405</v>
      </c>
      <c r="H38" s="55" t="s">
        <v>2406</v>
      </c>
      <c r="I38" s="55" t="s">
        <v>2407</v>
      </c>
      <c r="J38" s="55" t="s">
        <v>2408</v>
      </c>
      <c r="K38" s="55" t="s">
        <v>2251</v>
      </c>
      <c r="L38" s="55" t="s">
        <v>2409</v>
      </c>
      <c r="M38" s="55" t="s">
        <v>2032</v>
      </c>
      <c r="N38" s="55" t="s">
        <v>2033</v>
      </c>
      <c r="O38" s="55" t="s">
        <v>2024</v>
      </c>
      <c r="P38" s="55" t="s">
        <v>2034</v>
      </c>
      <c r="Q38" s="55" t="s">
        <v>510</v>
      </c>
      <c r="R38" s="55" t="s">
        <v>2035</v>
      </c>
      <c r="S38" s="55" t="s">
        <v>2024</v>
      </c>
      <c r="T38" s="55" t="s">
        <v>2035</v>
      </c>
      <c r="U38" s="55" t="s">
        <v>2024</v>
      </c>
      <c r="V38" s="55" t="s">
        <v>2035</v>
      </c>
      <c r="W38" s="55" t="s">
        <v>2024</v>
      </c>
      <c r="X38" s="55" t="s">
        <v>2024</v>
      </c>
      <c r="Y38" s="55" t="s">
        <v>2024</v>
      </c>
      <c r="Z38" s="55" t="s">
        <v>2024</v>
      </c>
      <c r="AA38" s="55" t="s">
        <v>2035</v>
      </c>
      <c r="AB38" s="55" t="s">
        <v>2024</v>
      </c>
      <c r="AC38" s="55" t="s">
        <v>2024</v>
      </c>
      <c r="AD38" s="55" t="s">
        <v>2036</v>
      </c>
      <c r="AE38" s="55" t="s">
        <v>2036</v>
      </c>
      <c r="AF38" s="55" t="s">
        <v>2037</v>
      </c>
      <c r="AG38" s="55" t="s">
        <v>2243</v>
      </c>
      <c r="AH38" s="55" t="s">
        <v>2039</v>
      </c>
      <c r="AI38" s="55" t="s">
        <v>2067</v>
      </c>
      <c r="AJ38" s="55" t="s">
        <v>2068</v>
      </c>
      <c r="AK38" s="55" t="s">
        <v>2037</v>
      </c>
      <c r="AL38" s="55" t="s">
        <v>2024</v>
      </c>
      <c r="AM38" s="55" t="s">
        <v>2042</v>
      </c>
      <c r="AN38" s="55" t="s">
        <v>122</v>
      </c>
      <c r="AO38" s="55" t="s">
        <v>122</v>
      </c>
      <c r="AP38" s="55" t="s">
        <v>122</v>
      </c>
      <c r="AQ38" s="55" t="s">
        <v>122</v>
      </c>
      <c r="AR38" s="55" t="s">
        <v>122</v>
      </c>
      <c r="AS38" s="55" t="s">
        <v>2024</v>
      </c>
      <c r="AT38" s="55" t="s">
        <v>2035</v>
      </c>
      <c r="AU38" s="55" t="s">
        <v>2024</v>
      </c>
      <c r="AV38" s="55" t="s">
        <v>2024</v>
      </c>
      <c r="AW38" s="55" t="s">
        <v>2024</v>
      </c>
      <c r="AX38" s="55" t="s">
        <v>2024</v>
      </c>
      <c r="AY38" s="55" t="s">
        <v>2024</v>
      </c>
      <c r="AZ38" s="55" t="s">
        <v>2024</v>
      </c>
      <c r="BA38" s="55" t="s">
        <v>2024</v>
      </c>
      <c r="BB38" s="55" t="s">
        <v>2024</v>
      </c>
      <c r="BC38" s="55" t="s">
        <v>2024</v>
      </c>
      <c r="BD38" s="55" t="s">
        <v>2024</v>
      </c>
      <c r="BE38" s="55" t="s">
        <v>2024</v>
      </c>
      <c r="BF38" s="55" t="s">
        <v>2024</v>
      </c>
      <c r="BG38" s="55" t="s">
        <v>2043</v>
      </c>
      <c r="BH38" s="55" t="s">
        <v>2037</v>
      </c>
      <c r="BI38" s="55" t="s">
        <v>2044</v>
      </c>
      <c r="BJ38" s="55" t="s">
        <v>2045</v>
      </c>
      <c r="BK38" s="55" t="s">
        <v>2046</v>
      </c>
      <c r="BL38" s="55" t="s">
        <v>2047</v>
      </c>
      <c r="BM38" s="55" t="s">
        <v>2048</v>
      </c>
      <c r="BN38" s="55" t="s">
        <v>2024</v>
      </c>
      <c r="BO38" s="55" t="s">
        <v>2049</v>
      </c>
      <c r="BP38" s="55" t="s">
        <v>2037</v>
      </c>
      <c r="BQ38" s="55" t="s">
        <v>2050</v>
      </c>
      <c r="BR38" s="55" t="s">
        <v>2051</v>
      </c>
      <c r="BS38" s="55" t="s">
        <v>2410</v>
      </c>
      <c r="BT38" s="55" t="s">
        <v>2051</v>
      </c>
      <c r="BU38" s="55" t="s">
        <v>2035</v>
      </c>
      <c r="BV38" s="55" t="s">
        <v>2053</v>
      </c>
      <c r="BW38" s="55" t="s">
        <v>2035</v>
      </c>
      <c r="BX38" s="55" t="s">
        <v>2054</v>
      </c>
      <c r="BY38" s="55" t="s">
        <v>2055</v>
      </c>
      <c r="BZ38" s="55" t="s">
        <v>2042</v>
      </c>
      <c r="CA38" s="55" t="s">
        <v>2056</v>
      </c>
      <c r="CB38" s="55" t="s">
        <v>2057</v>
      </c>
      <c r="CC38" s="55" t="s">
        <v>2024</v>
      </c>
      <c r="CD38" s="55" t="s">
        <v>2024</v>
      </c>
      <c r="CE38" s="55" t="s">
        <v>2024</v>
      </c>
      <c r="CF38" s="55" t="s">
        <v>2024</v>
      </c>
      <c r="CG38" s="55" t="s">
        <v>2024</v>
      </c>
      <c r="CH38" s="55" t="s">
        <v>2024</v>
      </c>
      <c r="CI38" s="55" t="s">
        <v>2024</v>
      </c>
      <c r="CJ38" s="55" t="s">
        <v>2024</v>
      </c>
      <c r="CK38" s="55" t="s">
        <v>2058</v>
      </c>
    </row>
    <row r="39" spans="1:89">
      <c r="A39" s="55" t="s">
        <v>2021</v>
      </c>
      <c r="B39" s="55" t="s">
        <v>2022</v>
      </c>
      <c r="C39" s="55" t="s">
        <v>2023</v>
      </c>
      <c r="D39" s="55" t="s">
        <v>527</v>
      </c>
      <c r="E39" s="55" t="s">
        <v>2024</v>
      </c>
      <c r="F39" s="55" t="s">
        <v>2025</v>
      </c>
      <c r="G39" s="55" t="s">
        <v>2411</v>
      </c>
      <c r="H39" s="55" t="s">
        <v>2412</v>
      </c>
      <c r="I39" s="55" t="s">
        <v>2413</v>
      </c>
      <c r="J39" s="55" t="s">
        <v>2414</v>
      </c>
      <c r="K39" s="55" t="s">
        <v>2065</v>
      </c>
      <c r="L39" s="55" t="s">
        <v>2415</v>
      </c>
      <c r="M39" s="55" t="s">
        <v>2032</v>
      </c>
      <c r="N39" s="55" t="s">
        <v>2033</v>
      </c>
      <c r="O39" s="55" t="s">
        <v>2024</v>
      </c>
      <c r="P39" s="55" t="s">
        <v>2034</v>
      </c>
      <c r="Q39" s="55" t="s">
        <v>510</v>
      </c>
      <c r="R39" s="55" t="s">
        <v>2035</v>
      </c>
      <c r="S39" s="55" t="s">
        <v>2024</v>
      </c>
      <c r="T39" s="55" t="s">
        <v>2035</v>
      </c>
      <c r="U39" s="55" t="s">
        <v>2024</v>
      </c>
      <c r="V39" s="55" t="s">
        <v>2035</v>
      </c>
      <c r="W39" s="55" t="s">
        <v>2024</v>
      </c>
      <c r="X39" s="55" t="s">
        <v>2024</v>
      </c>
      <c r="Y39" s="55" t="s">
        <v>2024</v>
      </c>
      <c r="Z39" s="55" t="s">
        <v>2024</v>
      </c>
      <c r="AA39" s="55" t="s">
        <v>2035</v>
      </c>
      <c r="AB39" s="55" t="s">
        <v>2024</v>
      </c>
      <c r="AC39" s="55" t="s">
        <v>2024</v>
      </c>
      <c r="AD39" s="55" t="s">
        <v>2036</v>
      </c>
      <c r="AE39" s="55" t="s">
        <v>2036</v>
      </c>
      <c r="AF39" s="55" t="s">
        <v>2037</v>
      </c>
      <c r="AG39" s="55" t="s">
        <v>2110</v>
      </c>
      <c r="AH39" s="55" t="s">
        <v>2039</v>
      </c>
      <c r="AI39" s="55" t="s">
        <v>2040</v>
      </c>
      <c r="AJ39" s="55" t="s">
        <v>2068</v>
      </c>
      <c r="AK39" s="55" t="s">
        <v>2037</v>
      </c>
      <c r="AL39" s="55" t="s">
        <v>2024</v>
      </c>
      <c r="AM39" s="55" t="s">
        <v>2042</v>
      </c>
      <c r="AN39" s="55" t="s">
        <v>122</v>
      </c>
      <c r="AO39" s="55" t="s">
        <v>122</v>
      </c>
      <c r="AP39" s="55" t="s">
        <v>122</v>
      </c>
      <c r="AQ39" s="55" t="s">
        <v>122</v>
      </c>
      <c r="AR39" s="55" t="s">
        <v>122</v>
      </c>
      <c r="AS39" s="55" t="s">
        <v>2024</v>
      </c>
      <c r="AT39" s="55" t="s">
        <v>2035</v>
      </c>
      <c r="AU39" s="55" t="s">
        <v>2024</v>
      </c>
      <c r="AV39" s="55" t="s">
        <v>2024</v>
      </c>
      <c r="AW39" s="55" t="s">
        <v>2024</v>
      </c>
      <c r="AX39" s="55" t="s">
        <v>2024</v>
      </c>
      <c r="AY39" s="55" t="s">
        <v>2024</v>
      </c>
      <c r="AZ39" s="55" t="s">
        <v>2024</v>
      </c>
      <c r="BA39" s="55" t="s">
        <v>2024</v>
      </c>
      <c r="BB39" s="55" t="s">
        <v>2024</v>
      </c>
      <c r="BC39" s="55" t="s">
        <v>2024</v>
      </c>
      <c r="BD39" s="55" t="s">
        <v>2024</v>
      </c>
      <c r="BE39" s="55" t="s">
        <v>2024</v>
      </c>
      <c r="BF39" s="55" t="s">
        <v>2024</v>
      </c>
      <c r="BG39" s="55" t="s">
        <v>2043</v>
      </c>
      <c r="BH39" s="55" t="s">
        <v>2037</v>
      </c>
      <c r="BI39" s="55" t="s">
        <v>2044</v>
      </c>
      <c r="BJ39" s="55" t="s">
        <v>2045</v>
      </c>
      <c r="BK39" s="55" t="s">
        <v>2046</v>
      </c>
      <c r="BL39" s="55" t="s">
        <v>2047</v>
      </c>
      <c r="BM39" s="55" t="s">
        <v>2048</v>
      </c>
      <c r="BN39" s="55" t="s">
        <v>2024</v>
      </c>
      <c r="BO39" s="55" t="s">
        <v>2049</v>
      </c>
      <c r="BP39" s="55" t="s">
        <v>2037</v>
      </c>
      <c r="BQ39" s="55" t="s">
        <v>2050</v>
      </c>
      <c r="BR39" s="55" t="s">
        <v>2051</v>
      </c>
      <c r="BS39" s="55" t="s">
        <v>2416</v>
      </c>
      <c r="BT39" s="55" t="s">
        <v>2051</v>
      </c>
      <c r="BU39" s="55" t="s">
        <v>2035</v>
      </c>
      <c r="BV39" s="55" t="s">
        <v>2053</v>
      </c>
      <c r="BW39" s="55" t="s">
        <v>2035</v>
      </c>
      <c r="BX39" s="55" t="s">
        <v>2054</v>
      </c>
      <c r="BY39" s="55" t="s">
        <v>2055</v>
      </c>
      <c r="BZ39" s="55" t="s">
        <v>2042</v>
      </c>
      <c r="CA39" s="55" t="s">
        <v>2056</v>
      </c>
      <c r="CB39" s="55" t="s">
        <v>2057</v>
      </c>
      <c r="CC39" s="55" t="s">
        <v>2024</v>
      </c>
      <c r="CD39" s="55" t="s">
        <v>2024</v>
      </c>
      <c r="CE39" s="55" t="s">
        <v>2024</v>
      </c>
      <c r="CF39" s="55" t="s">
        <v>2024</v>
      </c>
      <c r="CG39" s="55" t="s">
        <v>2024</v>
      </c>
      <c r="CH39" s="55" t="s">
        <v>2024</v>
      </c>
      <c r="CI39" s="55" t="s">
        <v>2024</v>
      </c>
      <c r="CJ39" s="55" t="s">
        <v>2024</v>
      </c>
      <c r="CK39" s="55" t="s">
        <v>2058</v>
      </c>
    </row>
    <row r="40" spans="1:89">
      <c r="A40" s="55" t="s">
        <v>2021</v>
      </c>
      <c r="B40" s="55" t="s">
        <v>2022</v>
      </c>
      <c r="C40" s="55" t="s">
        <v>2023</v>
      </c>
      <c r="D40" s="55" t="s">
        <v>2417</v>
      </c>
      <c r="E40" s="55" t="s">
        <v>2417</v>
      </c>
      <c r="F40" s="55" t="s">
        <v>2025</v>
      </c>
      <c r="G40" s="55" t="s">
        <v>2418</v>
      </c>
      <c r="H40" s="55" t="s">
        <v>2419</v>
      </c>
      <c r="I40" s="55" t="s">
        <v>2420</v>
      </c>
      <c r="J40" s="55" t="s">
        <v>2421</v>
      </c>
      <c r="K40" s="55" t="s">
        <v>2388</v>
      </c>
      <c r="L40" s="55" t="s">
        <v>2296</v>
      </c>
      <c r="M40" s="55" t="s">
        <v>2032</v>
      </c>
      <c r="N40" s="55" t="s">
        <v>2319</v>
      </c>
      <c r="O40" s="55" t="s">
        <v>2024</v>
      </c>
      <c r="P40" s="55" t="s">
        <v>2117</v>
      </c>
      <c r="Q40" s="55" t="s">
        <v>17</v>
      </c>
      <c r="R40" s="55" t="s">
        <v>2035</v>
      </c>
      <c r="S40" s="55" t="s">
        <v>2024</v>
      </c>
      <c r="T40" s="55" t="s">
        <v>2042</v>
      </c>
      <c r="U40" s="55" t="s">
        <v>2320</v>
      </c>
      <c r="V40" s="55" t="s">
        <v>2321</v>
      </c>
      <c r="W40" s="55" t="s">
        <v>2322</v>
      </c>
      <c r="X40" s="55" t="s">
        <v>2137</v>
      </c>
      <c r="Y40" s="55" t="s">
        <v>2323</v>
      </c>
      <c r="Z40" s="55" t="s">
        <v>2137</v>
      </c>
      <c r="AA40" s="55" t="s">
        <v>2042</v>
      </c>
      <c r="AB40" s="55" t="s">
        <v>2139</v>
      </c>
      <c r="AC40" s="55" t="s">
        <v>2137</v>
      </c>
      <c r="AD40" s="55" t="s">
        <v>2324</v>
      </c>
      <c r="AE40" s="55" t="s">
        <v>2325</v>
      </c>
      <c r="AF40" s="55" t="s">
        <v>2037</v>
      </c>
      <c r="AG40" s="55" t="s">
        <v>2422</v>
      </c>
      <c r="AH40" s="55" t="s">
        <v>2039</v>
      </c>
      <c r="AI40" s="55" t="s">
        <v>2327</v>
      </c>
      <c r="AJ40" s="55" t="s">
        <v>2041</v>
      </c>
      <c r="AK40" s="55" t="s">
        <v>2037</v>
      </c>
      <c r="AL40" s="55" t="s">
        <v>2024</v>
      </c>
      <c r="AM40" s="55" t="s">
        <v>2042</v>
      </c>
      <c r="AN40" s="55" t="s">
        <v>122</v>
      </c>
      <c r="AO40" s="55" t="s">
        <v>122</v>
      </c>
      <c r="AP40" s="55" t="s">
        <v>122</v>
      </c>
      <c r="AQ40" s="55" t="s">
        <v>122</v>
      </c>
      <c r="AR40" s="55" t="s">
        <v>122</v>
      </c>
      <c r="AS40" s="55" t="s">
        <v>2024</v>
      </c>
      <c r="AT40" s="55" t="s">
        <v>2035</v>
      </c>
      <c r="AU40" s="55" t="s">
        <v>2024</v>
      </c>
      <c r="AV40" s="55" t="s">
        <v>2024</v>
      </c>
      <c r="AW40" s="55" t="s">
        <v>2024</v>
      </c>
      <c r="AX40" s="55" t="s">
        <v>2024</v>
      </c>
      <c r="AY40" s="55" t="s">
        <v>2024</v>
      </c>
      <c r="AZ40" s="55" t="s">
        <v>2024</v>
      </c>
      <c r="BA40" s="55" t="s">
        <v>2024</v>
      </c>
      <c r="BB40" s="55" t="s">
        <v>2024</v>
      </c>
      <c r="BC40" s="55" t="s">
        <v>2024</v>
      </c>
      <c r="BD40" s="55" t="s">
        <v>2024</v>
      </c>
      <c r="BE40" s="55" t="s">
        <v>2024</v>
      </c>
      <c r="BF40" s="55" t="s">
        <v>2024</v>
      </c>
      <c r="BG40" s="55" t="s">
        <v>2328</v>
      </c>
      <c r="BH40" s="55" t="s">
        <v>2037</v>
      </c>
      <c r="BI40" s="55" t="s">
        <v>2329</v>
      </c>
      <c r="BJ40" s="55" t="s">
        <v>2330</v>
      </c>
      <c r="BK40" s="55" t="s">
        <v>2331</v>
      </c>
      <c r="BL40" s="55" t="s">
        <v>2332</v>
      </c>
      <c r="BM40" s="55" t="s">
        <v>2333</v>
      </c>
      <c r="BN40" s="55" t="s">
        <v>2024</v>
      </c>
      <c r="BO40" s="55" t="s">
        <v>2148</v>
      </c>
      <c r="BP40" s="55" t="s">
        <v>2037</v>
      </c>
      <c r="BQ40" s="55" t="s">
        <v>2050</v>
      </c>
      <c r="BR40" s="55" t="s">
        <v>2051</v>
      </c>
      <c r="BS40" s="55" t="s">
        <v>2423</v>
      </c>
      <c r="BT40" s="55" t="s">
        <v>2051</v>
      </c>
      <c r="BU40" s="55" t="s">
        <v>2035</v>
      </c>
      <c r="BV40" s="55" t="s">
        <v>2053</v>
      </c>
      <c r="BW40" s="55" t="s">
        <v>2035</v>
      </c>
      <c r="BX40" s="55" t="s">
        <v>2054</v>
      </c>
      <c r="BY40" s="55" t="s">
        <v>2055</v>
      </c>
      <c r="BZ40" s="55" t="s">
        <v>2042</v>
      </c>
      <c r="CA40" s="55" t="s">
        <v>2056</v>
      </c>
      <c r="CB40" s="55" t="s">
        <v>2024</v>
      </c>
      <c r="CC40" s="55" t="s">
        <v>2024</v>
      </c>
      <c r="CD40" s="55" t="s">
        <v>2024</v>
      </c>
      <c r="CE40" s="55" t="s">
        <v>2024</v>
      </c>
      <c r="CF40" s="55" t="s">
        <v>2024</v>
      </c>
      <c r="CG40" s="55" t="s">
        <v>2024</v>
      </c>
      <c r="CH40" s="55" t="s">
        <v>2024</v>
      </c>
      <c r="CI40" s="55" t="s">
        <v>2024</v>
      </c>
      <c r="CJ40" s="55" t="s">
        <v>2024</v>
      </c>
      <c r="CK40" s="55" t="s">
        <v>2058</v>
      </c>
    </row>
    <row r="41" spans="1:89">
      <c r="A41" s="55" t="s">
        <v>2021</v>
      </c>
      <c r="B41" s="55" t="s">
        <v>2022</v>
      </c>
      <c r="C41" s="55" t="s">
        <v>2023</v>
      </c>
      <c r="D41" s="55" t="s">
        <v>486</v>
      </c>
      <c r="E41" s="55" t="s">
        <v>551</v>
      </c>
      <c r="F41" s="55" t="s">
        <v>2025</v>
      </c>
      <c r="G41" s="55" t="s">
        <v>2424</v>
      </c>
      <c r="H41" s="55" t="s">
        <v>2425</v>
      </c>
      <c r="I41" s="55" t="s">
        <v>2426</v>
      </c>
      <c r="J41" s="55" t="s">
        <v>2427</v>
      </c>
      <c r="K41" s="55" t="s">
        <v>2428</v>
      </c>
      <c r="L41" s="55" t="s">
        <v>2429</v>
      </c>
      <c r="M41" s="55" t="s">
        <v>2032</v>
      </c>
      <c r="N41" s="55" t="s">
        <v>2033</v>
      </c>
      <c r="O41" s="55" t="s">
        <v>2024</v>
      </c>
      <c r="P41" s="55" t="s">
        <v>2034</v>
      </c>
      <c r="Q41" s="55" t="s">
        <v>1783</v>
      </c>
      <c r="R41" s="55" t="s">
        <v>2035</v>
      </c>
      <c r="S41" s="55" t="s">
        <v>2024</v>
      </c>
      <c r="T41" s="55" t="s">
        <v>2035</v>
      </c>
      <c r="U41" s="55" t="s">
        <v>2024</v>
      </c>
      <c r="V41" s="55" t="s">
        <v>2035</v>
      </c>
      <c r="W41" s="55" t="s">
        <v>2024</v>
      </c>
      <c r="X41" s="55" t="s">
        <v>2024</v>
      </c>
      <c r="Y41" s="55" t="s">
        <v>2024</v>
      </c>
      <c r="Z41" s="55" t="s">
        <v>2024</v>
      </c>
      <c r="AA41" s="55" t="s">
        <v>2035</v>
      </c>
      <c r="AB41" s="55" t="s">
        <v>2024</v>
      </c>
      <c r="AC41" s="55" t="s">
        <v>2024</v>
      </c>
      <c r="AD41" s="55" t="s">
        <v>2036</v>
      </c>
      <c r="AE41" s="55" t="s">
        <v>2036</v>
      </c>
      <c r="AF41" s="55" t="s">
        <v>2037</v>
      </c>
      <c r="AG41" s="55" t="s">
        <v>2258</v>
      </c>
      <c r="AH41" s="55" t="s">
        <v>2039</v>
      </c>
      <c r="AI41" s="55" t="s">
        <v>2040</v>
      </c>
      <c r="AJ41" s="55" t="s">
        <v>2068</v>
      </c>
      <c r="AK41" s="55" t="s">
        <v>2037</v>
      </c>
      <c r="AL41" s="55" t="s">
        <v>2024</v>
      </c>
      <c r="AM41" s="55" t="s">
        <v>2042</v>
      </c>
      <c r="AN41" s="55" t="s">
        <v>122</v>
      </c>
      <c r="AO41" s="55" t="s">
        <v>122</v>
      </c>
      <c r="AP41" s="55" t="s">
        <v>122</v>
      </c>
      <c r="AQ41" s="55" t="s">
        <v>122</v>
      </c>
      <c r="AR41" s="55" t="s">
        <v>122</v>
      </c>
      <c r="AS41" s="55" t="s">
        <v>2024</v>
      </c>
      <c r="AT41" s="55" t="s">
        <v>2035</v>
      </c>
      <c r="AU41" s="55" t="s">
        <v>2024</v>
      </c>
      <c r="AV41" s="55" t="s">
        <v>2024</v>
      </c>
      <c r="AW41" s="55" t="s">
        <v>2024</v>
      </c>
      <c r="AX41" s="55" t="s">
        <v>2024</v>
      </c>
      <c r="AY41" s="55" t="s">
        <v>2024</v>
      </c>
      <c r="AZ41" s="55" t="s">
        <v>2024</v>
      </c>
      <c r="BA41" s="55" t="s">
        <v>2024</v>
      </c>
      <c r="BB41" s="55" t="s">
        <v>2024</v>
      </c>
      <c r="BC41" s="55" t="s">
        <v>2024</v>
      </c>
      <c r="BD41" s="55" t="s">
        <v>2024</v>
      </c>
      <c r="BE41" s="55" t="s">
        <v>2024</v>
      </c>
      <c r="BF41" s="55" t="s">
        <v>2024</v>
      </c>
      <c r="BG41" s="55" t="s">
        <v>2043</v>
      </c>
      <c r="BH41" s="55" t="s">
        <v>2037</v>
      </c>
      <c r="BI41" s="55" t="s">
        <v>2044</v>
      </c>
      <c r="BJ41" s="55" t="s">
        <v>2045</v>
      </c>
      <c r="BK41" s="55" t="s">
        <v>2046</v>
      </c>
      <c r="BL41" s="55" t="s">
        <v>2047</v>
      </c>
      <c r="BM41" s="55" t="s">
        <v>2048</v>
      </c>
      <c r="BN41" s="55" t="s">
        <v>2024</v>
      </c>
      <c r="BO41" s="55" t="s">
        <v>2049</v>
      </c>
      <c r="BP41" s="55" t="s">
        <v>2037</v>
      </c>
      <c r="BQ41" s="55" t="s">
        <v>2050</v>
      </c>
      <c r="BR41" s="55" t="s">
        <v>2051</v>
      </c>
      <c r="BS41" s="55" t="s">
        <v>2430</v>
      </c>
      <c r="BT41" s="55" t="s">
        <v>2051</v>
      </c>
      <c r="BU41" s="55" t="s">
        <v>2035</v>
      </c>
      <c r="BV41" s="55" t="s">
        <v>2053</v>
      </c>
      <c r="BW41" s="55" t="s">
        <v>2035</v>
      </c>
      <c r="BX41" s="55" t="s">
        <v>2054</v>
      </c>
      <c r="BY41" s="55" t="s">
        <v>2055</v>
      </c>
      <c r="BZ41" s="55" t="s">
        <v>2042</v>
      </c>
      <c r="CA41" s="55" t="s">
        <v>2056</v>
      </c>
      <c r="CB41" s="55" t="s">
        <v>2057</v>
      </c>
      <c r="CC41" s="55" t="s">
        <v>2024</v>
      </c>
      <c r="CD41" s="55" t="s">
        <v>2024</v>
      </c>
      <c r="CE41" s="55" t="s">
        <v>2024</v>
      </c>
      <c r="CF41" s="55" t="s">
        <v>2024</v>
      </c>
      <c r="CG41" s="55" t="s">
        <v>2024</v>
      </c>
      <c r="CH41" s="55" t="s">
        <v>2024</v>
      </c>
      <c r="CI41" s="55" t="s">
        <v>2024</v>
      </c>
      <c r="CJ41" s="55" t="s">
        <v>2024</v>
      </c>
      <c r="CK41" s="55" t="s">
        <v>2058</v>
      </c>
    </row>
    <row r="42" spans="1:89">
      <c r="A42" s="55" t="s">
        <v>2021</v>
      </c>
      <c r="B42" s="55" t="s">
        <v>2022</v>
      </c>
      <c r="C42" s="55" t="s">
        <v>2023</v>
      </c>
      <c r="D42" s="55" t="s">
        <v>455</v>
      </c>
      <c r="E42" s="55" t="s">
        <v>2431</v>
      </c>
      <c r="F42" s="55" t="s">
        <v>2025</v>
      </c>
      <c r="G42" s="55" t="s">
        <v>2432</v>
      </c>
      <c r="H42" s="55" t="s">
        <v>2433</v>
      </c>
      <c r="I42" s="55" t="s">
        <v>2434</v>
      </c>
      <c r="J42" s="55" t="s">
        <v>2435</v>
      </c>
      <c r="K42" s="55" t="s">
        <v>2436</v>
      </c>
      <c r="L42" s="55" t="s">
        <v>2437</v>
      </c>
      <c r="M42" s="55" t="s">
        <v>2032</v>
      </c>
      <c r="N42" s="55" t="s">
        <v>2033</v>
      </c>
      <c r="O42" s="55" t="s">
        <v>2024</v>
      </c>
      <c r="P42" s="55" t="s">
        <v>2117</v>
      </c>
      <c r="Q42" s="55" t="s">
        <v>17</v>
      </c>
      <c r="R42" s="55" t="s">
        <v>2035</v>
      </c>
      <c r="S42" s="55" t="s">
        <v>2024</v>
      </c>
      <c r="T42" s="55" t="s">
        <v>2042</v>
      </c>
      <c r="U42" s="55" t="s">
        <v>2320</v>
      </c>
      <c r="V42" s="55" t="s">
        <v>2321</v>
      </c>
      <c r="W42" s="55" t="s">
        <v>2322</v>
      </c>
      <c r="X42" s="55" t="s">
        <v>2137</v>
      </c>
      <c r="Y42" s="55" t="s">
        <v>2323</v>
      </c>
      <c r="Z42" s="55" t="s">
        <v>2137</v>
      </c>
      <c r="AA42" s="55" t="s">
        <v>2042</v>
      </c>
      <c r="AB42" s="55" t="s">
        <v>2139</v>
      </c>
      <c r="AC42" s="55" t="s">
        <v>2137</v>
      </c>
      <c r="AD42" s="55" t="s">
        <v>2324</v>
      </c>
      <c r="AE42" s="55" t="s">
        <v>2325</v>
      </c>
      <c r="AF42" s="55" t="s">
        <v>2037</v>
      </c>
      <c r="AG42" s="55" t="s">
        <v>2438</v>
      </c>
      <c r="AH42" s="55" t="s">
        <v>2039</v>
      </c>
      <c r="AI42" s="55" t="s">
        <v>2067</v>
      </c>
      <c r="AJ42" s="55" t="s">
        <v>2068</v>
      </c>
      <c r="AK42" s="55" t="s">
        <v>2037</v>
      </c>
      <c r="AL42" s="55" t="s">
        <v>2024</v>
      </c>
      <c r="AM42" s="55" t="s">
        <v>2042</v>
      </c>
      <c r="AN42" s="55" t="s">
        <v>122</v>
      </c>
      <c r="AO42" s="55" t="s">
        <v>122</v>
      </c>
      <c r="AP42" s="55" t="s">
        <v>122</v>
      </c>
      <c r="AQ42" s="55" t="s">
        <v>122</v>
      </c>
      <c r="AR42" s="55" t="s">
        <v>122</v>
      </c>
      <c r="AS42" s="55" t="s">
        <v>2024</v>
      </c>
      <c r="AT42" s="55" t="s">
        <v>2035</v>
      </c>
      <c r="AU42" s="55" t="s">
        <v>2024</v>
      </c>
      <c r="AV42" s="55" t="s">
        <v>2024</v>
      </c>
      <c r="AW42" s="55" t="s">
        <v>2024</v>
      </c>
      <c r="AX42" s="55" t="s">
        <v>2024</v>
      </c>
      <c r="AY42" s="55" t="s">
        <v>2024</v>
      </c>
      <c r="AZ42" s="55" t="s">
        <v>2024</v>
      </c>
      <c r="BA42" s="55" t="s">
        <v>2024</v>
      </c>
      <c r="BB42" s="55" t="s">
        <v>2024</v>
      </c>
      <c r="BC42" s="55" t="s">
        <v>2024</v>
      </c>
      <c r="BD42" s="55" t="s">
        <v>2024</v>
      </c>
      <c r="BE42" s="55" t="s">
        <v>2024</v>
      </c>
      <c r="BF42" s="55" t="s">
        <v>2024</v>
      </c>
      <c r="BG42" s="55" t="s">
        <v>2142</v>
      </c>
      <c r="BH42" s="55" t="s">
        <v>2037</v>
      </c>
      <c r="BI42" s="55" t="s">
        <v>2143</v>
      </c>
      <c r="BJ42" s="55" t="s">
        <v>2144</v>
      </c>
      <c r="BK42" s="55" t="s">
        <v>2145</v>
      </c>
      <c r="BL42" s="55" t="s">
        <v>2146</v>
      </c>
      <c r="BM42" s="55" t="s">
        <v>2147</v>
      </c>
      <c r="BN42" s="55" t="s">
        <v>2024</v>
      </c>
      <c r="BO42" s="55" t="s">
        <v>2148</v>
      </c>
      <c r="BP42" s="55" t="s">
        <v>2037</v>
      </c>
      <c r="BQ42" s="55" t="s">
        <v>2050</v>
      </c>
      <c r="BR42" s="55" t="s">
        <v>2051</v>
      </c>
      <c r="BS42" s="55" t="s">
        <v>2439</v>
      </c>
      <c r="BT42" s="55" t="s">
        <v>2051</v>
      </c>
      <c r="BU42" s="55" t="s">
        <v>2035</v>
      </c>
      <c r="BV42" s="55" t="s">
        <v>2053</v>
      </c>
      <c r="BW42" s="55" t="s">
        <v>2035</v>
      </c>
      <c r="BX42" s="55" t="s">
        <v>2054</v>
      </c>
      <c r="BY42" s="55" t="s">
        <v>2055</v>
      </c>
      <c r="BZ42" s="55" t="s">
        <v>2042</v>
      </c>
      <c r="CA42" s="55" t="s">
        <v>2056</v>
      </c>
      <c r="CB42" s="55" t="s">
        <v>2057</v>
      </c>
      <c r="CC42" s="55" t="s">
        <v>2024</v>
      </c>
      <c r="CD42" s="55" t="s">
        <v>2024</v>
      </c>
      <c r="CE42" s="55" t="s">
        <v>2024</v>
      </c>
      <c r="CF42" s="55" t="s">
        <v>2024</v>
      </c>
      <c r="CG42" s="55" t="s">
        <v>2024</v>
      </c>
      <c r="CH42" s="55" t="s">
        <v>2024</v>
      </c>
      <c r="CI42" s="55" t="s">
        <v>2024</v>
      </c>
      <c r="CJ42" s="55" t="s">
        <v>2024</v>
      </c>
      <c r="CK42" s="55" t="s">
        <v>2058</v>
      </c>
    </row>
    <row r="43" spans="1:89">
      <c r="A43" s="55" t="s">
        <v>2021</v>
      </c>
      <c r="B43" s="55" t="s">
        <v>2022</v>
      </c>
      <c r="C43" s="55" t="s">
        <v>2023</v>
      </c>
      <c r="D43" s="55" t="s">
        <v>467</v>
      </c>
      <c r="E43" s="55" t="s">
        <v>470</v>
      </c>
      <c r="F43" s="55" t="s">
        <v>2025</v>
      </c>
      <c r="G43" s="55" t="s">
        <v>2440</v>
      </c>
      <c r="H43" s="55" t="s">
        <v>2441</v>
      </c>
      <c r="I43" s="55" t="s">
        <v>2442</v>
      </c>
      <c r="J43" s="55" t="s">
        <v>2443</v>
      </c>
      <c r="K43" s="55" t="s">
        <v>2444</v>
      </c>
      <c r="L43" s="55" t="s">
        <v>2445</v>
      </c>
      <c r="M43" s="55" t="s">
        <v>2032</v>
      </c>
      <c r="N43" s="55" t="s">
        <v>2033</v>
      </c>
      <c r="O43" s="55" t="s">
        <v>2024</v>
      </c>
      <c r="P43" s="55" t="s">
        <v>2117</v>
      </c>
      <c r="Q43" s="55" t="s">
        <v>17</v>
      </c>
      <c r="R43" s="55" t="s">
        <v>2035</v>
      </c>
      <c r="S43" s="55" t="s">
        <v>2024</v>
      </c>
      <c r="T43" s="55" t="s">
        <v>2042</v>
      </c>
      <c r="U43" s="55" t="s">
        <v>2320</v>
      </c>
      <c r="V43" s="55" t="s">
        <v>2135</v>
      </c>
      <c r="W43" s="55" t="s">
        <v>2136</v>
      </c>
      <c r="X43" s="55" t="s">
        <v>2137</v>
      </c>
      <c r="Y43" s="55" t="s">
        <v>2037</v>
      </c>
      <c r="Z43" s="55" t="s">
        <v>2138</v>
      </c>
      <c r="AA43" s="55" t="s">
        <v>2042</v>
      </c>
      <c r="AB43" s="55" t="s">
        <v>2139</v>
      </c>
      <c r="AC43" s="55" t="s">
        <v>2137</v>
      </c>
      <c r="AD43" s="55" t="s">
        <v>2140</v>
      </c>
      <c r="AE43" s="55" t="s">
        <v>2140</v>
      </c>
      <c r="AF43" s="55" t="s">
        <v>2037</v>
      </c>
      <c r="AG43" s="55" t="s">
        <v>2446</v>
      </c>
      <c r="AH43" s="55" t="s">
        <v>2039</v>
      </c>
      <c r="AI43" s="55" t="s">
        <v>2067</v>
      </c>
      <c r="AJ43" s="55" t="s">
        <v>2068</v>
      </c>
      <c r="AK43" s="55" t="s">
        <v>2037</v>
      </c>
      <c r="AL43" s="55" t="s">
        <v>2024</v>
      </c>
      <c r="AM43" s="55" t="s">
        <v>2042</v>
      </c>
      <c r="AN43" s="55" t="s">
        <v>122</v>
      </c>
      <c r="AO43" s="55" t="s">
        <v>122</v>
      </c>
      <c r="AP43" s="55" t="s">
        <v>122</v>
      </c>
      <c r="AQ43" s="55" t="s">
        <v>122</v>
      </c>
      <c r="AR43" s="55" t="s">
        <v>122</v>
      </c>
      <c r="AS43" s="55" t="s">
        <v>2024</v>
      </c>
      <c r="AT43" s="55" t="s">
        <v>2035</v>
      </c>
      <c r="AU43" s="55" t="s">
        <v>2024</v>
      </c>
      <c r="AV43" s="55" t="s">
        <v>2024</v>
      </c>
      <c r="AW43" s="55" t="s">
        <v>2024</v>
      </c>
      <c r="AX43" s="55" t="s">
        <v>2024</v>
      </c>
      <c r="AY43" s="55" t="s">
        <v>2024</v>
      </c>
      <c r="AZ43" s="55" t="s">
        <v>2024</v>
      </c>
      <c r="BA43" s="55" t="s">
        <v>2024</v>
      </c>
      <c r="BB43" s="55" t="s">
        <v>2024</v>
      </c>
      <c r="BC43" s="55" t="s">
        <v>2024</v>
      </c>
      <c r="BD43" s="55" t="s">
        <v>2024</v>
      </c>
      <c r="BE43" s="55" t="s">
        <v>2024</v>
      </c>
      <c r="BF43" s="55" t="s">
        <v>2024</v>
      </c>
      <c r="BG43" s="55" t="s">
        <v>2142</v>
      </c>
      <c r="BH43" s="55" t="s">
        <v>2447</v>
      </c>
      <c r="BI43" s="55" t="s">
        <v>2143</v>
      </c>
      <c r="BJ43" s="55" t="s">
        <v>2144</v>
      </c>
      <c r="BK43" s="55" t="s">
        <v>2145</v>
      </c>
      <c r="BL43" s="55" t="s">
        <v>2146</v>
      </c>
      <c r="BM43" s="55" t="s">
        <v>2147</v>
      </c>
      <c r="BN43" s="55" t="s">
        <v>2024</v>
      </c>
      <c r="BO43" s="55" t="s">
        <v>2148</v>
      </c>
      <c r="BP43" s="55" t="s">
        <v>2037</v>
      </c>
      <c r="BQ43" s="55" t="s">
        <v>2050</v>
      </c>
      <c r="BR43" s="55" t="s">
        <v>2051</v>
      </c>
      <c r="BS43" s="55" t="s">
        <v>2448</v>
      </c>
      <c r="BT43" s="55" t="s">
        <v>2051</v>
      </c>
      <c r="BU43" s="55" t="s">
        <v>2035</v>
      </c>
      <c r="BV43" s="55" t="s">
        <v>2449</v>
      </c>
      <c r="BW43" s="55" t="s">
        <v>2035</v>
      </c>
      <c r="BX43" s="55" t="s">
        <v>2054</v>
      </c>
      <c r="BY43" s="55" t="s">
        <v>2055</v>
      </c>
      <c r="BZ43" s="55" t="s">
        <v>2042</v>
      </c>
      <c r="CA43" s="55" t="s">
        <v>2056</v>
      </c>
      <c r="CB43" s="55" t="s">
        <v>2057</v>
      </c>
      <c r="CC43" s="55" t="s">
        <v>2024</v>
      </c>
      <c r="CD43" s="55" t="s">
        <v>2024</v>
      </c>
      <c r="CE43" s="55" t="s">
        <v>2024</v>
      </c>
      <c r="CF43" s="55" t="s">
        <v>2024</v>
      </c>
      <c r="CG43" s="55" t="s">
        <v>2024</v>
      </c>
      <c r="CH43" s="55" t="s">
        <v>2024</v>
      </c>
      <c r="CI43" s="55" t="s">
        <v>2024</v>
      </c>
      <c r="CJ43" s="55" t="s">
        <v>2024</v>
      </c>
      <c r="CK43" s="55" t="s">
        <v>2058</v>
      </c>
    </row>
    <row r="44" spans="1:89">
      <c r="A44" s="55" t="s">
        <v>2021</v>
      </c>
      <c r="B44" s="55" t="s">
        <v>2022</v>
      </c>
      <c r="C44" s="55" t="s">
        <v>2023</v>
      </c>
      <c r="D44" s="55" t="s">
        <v>463</v>
      </c>
      <c r="E44" s="55" t="s">
        <v>2450</v>
      </c>
      <c r="F44" s="55" t="s">
        <v>2025</v>
      </c>
      <c r="G44" s="55" t="s">
        <v>2451</v>
      </c>
      <c r="H44" s="55" t="s">
        <v>2452</v>
      </c>
      <c r="I44" s="55" t="s">
        <v>2453</v>
      </c>
      <c r="J44" s="55" t="s">
        <v>2454</v>
      </c>
      <c r="K44" s="55" t="s">
        <v>2455</v>
      </c>
      <c r="L44" s="55" t="s">
        <v>2456</v>
      </c>
      <c r="M44" s="55" t="s">
        <v>2349</v>
      </c>
      <c r="N44" s="55" t="s">
        <v>2349</v>
      </c>
      <c r="O44" s="55" t="s">
        <v>2024</v>
      </c>
      <c r="P44" s="55" t="s">
        <v>2117</v>
      </c>
      <c r="Q44" s="55" t="s">
        <v>17</v>
      </c>
      <c r="R44" s="55" t="s">
        <v>2035</v>
      </c>
      <c r="S44" s="55" t="s">
        <v>2024</v>
      </c>
      <c r="T44" s="55" t="s">
        <v>2042</v>
      </c>
      <c r="U44" s="55" t="s">
        <v>2320</v>
      </c>
      <c r="V44" s="55" t="s">
        <v>2135</v>
      </c>
      <c r="W44" s="55" t="s">
        <v>2136</v>
      </c>
      <c r="X44" s="55" t="s">
        <v>2137</v>
      </c>
      <c r="Y44" s="55" t="s">
        <v>2037</v>
      </c>
      <c r="Z44" s="55" t="s">
        <v>2138</v>
      </c>
      <c r="AA44" s="55" t="s">
        <v>2042</v>
      </c>
      <c r="AB44" s="55" t="s">
        <v>2139</v>
      </c>
      <c r="AC44" s="55" t="s">
        <v>2137</v>
      </c>
      <c r="AD44" s="55" t="s">
        <v>2324</v>
      </c>
      <c r="AE44" s="55" t="s">
        <v>2325</v>
      </c>
      <c r="AF44" s="55" t="s">
        <v>2457</v>
      </c>
      <c r="AG44" s="55" t="s">
        <v>2458</v>
      </c>
      <c r="AH44" s="55" t="s">
        <v>2095</v>
      </c>
      <c r="AI44" s="55" t="s">
        <v>2040</v>
      </c>
      <c r="AJ44" s="55" t="s">
        <v>2068</v>
      </c>
      <c r="AK44" s="55" t="s">
        <v>2037</v>
      </c>
      <c r="AL44" s="55" t="s">
        <v>2024</v>
      </c>
      <c r="AM44" s="55" t="s">
        <v>2042</v>
      </c>
      <c r="AN44" s="55" t="s">
        <v>122</v>
      </c>
      <c r="AO44" s="55" t="s">
        <v>122</v>
      </c>
      <c r="AP44" s="55" t="s">
        <v>122</v>
      </c>
      <c r="AQ44" s="55" t="s">
        <v>122</v>
      </c>
      <c r="AR44" s="55" t="s">
        <v>122</v>
      </c>
      <c r="AS44" s="55" t="s">
        <v>2024</v>
      </c>
      <c r="AT44" s="55" t="s">
        <v>2042</v>
      </c>
      <c r="AU44" s="55" t="s">
        <v>2459</v>
      </c>
      <c r="AV44" s="55" t="s">
        <v>2352</v>
      </c>
      <c r="AW44" s="55" t="s">
        <v>2460</v>
      </c>
      <c r="AX44" s="55" t="s">
        <v>2461</v>
      </c>
      <c r="AY44" s="55" t="s">
        <v>2462</v>
      </c>
      <c r="AZ44" s="55" t="s">
        <v>2463</v>
      </c>
      <c r="BA44" s="55" t="s">
        <v>2464</v>
      </c>
      <c r="BB44" s="55" t="s">
        <v>2465</v>
      </c>
      <c r="BC44" s="55" t="s">
        <v>2466</v>
      </c>
      <c r="BD44" s="55" t="s">
        <v>2467</v>
      </c>
      <c r="BE44" s="55" t="s">
        <v>2468</v>
      </c>
      <c r="BF44" s="55" t="s">
        <v>2024</v>
      </c>
      <c r="BG44" s="55" t="s">
        <v>2469</v>
      </c>
      <c r="BH44" s="55" t="s">
        <v>2037</v>
      </c>
      <c r="BI44" s="55" t="s">
        <v>2470</v>
      </c>
      <c r="BJ44" s="55" t="s">
        <v>2471</v>
      </c>
      <c r="BK44" s="55" t="s">
        <v>2472</v>
      </c>
      <c r="BL44" s="55" t="s">
        <v>2473</v>
      </c>
      <c r="BM44" s="55" t="s">
        <v>2474</v>
      </c>
      <c r="BN44" s="55" t="s">
        <v>2475</v>
      </c>
      <c r="BO44" s="55" t="s">
        <v>2476</v>
      </c>
      <c r="BP44" s="55" t="s">
        <v>2477</v>
      </c>
      <c r="BQ44" s="55" t="s">
        <v>2478</v>
      </c>
      <c r="BR44" s="55" t="s">
        <v>2479</v>
      </c>
      <c r="BS44" s="55" t="s">
        <v>2480</v>
      </c>
      <c r="BT44" s="55" t="s">
        <v>2481</v>
      </c>
      <c r="BU44" s="55" t="s">
        <v>2035</v>
      </c>
      <c r="BV44" s="55" t="s">
        <v>2482</v>
      </c>
      <c r="BW44" s="55" t="s">
        <v>2042</v>
      </c>
      <c r="BX44" s="55" t="s">
        <v>2373</v>
      </c>
      <c r="BY44" s="55" t="s">
        <v>2055</v>
      </c>
      <c r="BZ44" s="55" t="s">
        <v>2042</v>
      </c>
      <c r="CA44" s="55" t="s">
        <v>2374</v>
      </c>
      <c r="CB44" s="55" t="s">
        <v>2024</v>
      </c>
      <c r="CC44" s="55" t="s">
        <v>2024</v>
      </c>
      <c r="CD44" s="55" t="s">
        <v>2024</v>
      </c>
      <c r="CE44" s="55" t="s">
        <v>2024</v>
      </c>
      <c r="CF44" s="55" t="s">
        <v>2024</v>
      </c>
      <c r="CG44" s="55" t="s">
        <v>2024</v>
      </c>
      <c r="CH44" s="55" t="s">
        <v>2024</v>
      </c>
      <c r="CI44" s="55" t="s">
        <v>2024</v>
      </c>
      <c r="CJ44" s="55" t="s">
        <v>2024</v>
      </c>
      <c r="CK44" s="55" t="s">
        <v>2483</v>
      </c>
    </row>
    <row r="45" spans="1:89">
      <c r="A45" s="55" t="s">
        <v>2021</v>
      </c>
      <c r="B45" s="55" t="s">
        <v>2022</v>
      </c>
      <c r="C45" s="55" t="s">
        <v>2023</v>
      </c>
      <c r="D45" s="55" t="s">
        <v>511</v>
      </c>
      <c r="E45" s="55" t="s">
        <v>551</v>
      </c>
      <c r="F45" s="55" t="s">
        <v>2025</v>
      </c>
      <c r="G45" s="55" t="s">
        <v>2484</v>
      </c>
      <c r="H45" s="55" t="s">
        <v>2485</v>
      </c>
      <c r="I45" s="55" t="s">
        <v>2486</v>
      </c>
      <c r="J45" s="55" t="s">
        <v>2487</v>
      </c>
      <c r="K45" s="55" t="s">
        <v>2488</v>
      </c>
      <c r="L45" s="55" t="s">
        <v>2489</v>
      </c>
      <c r="M45" s="55" t="s">
        <v>2032</v>
      </c>
      <c r="N45" s="55" t="s">
        <v>2490</v>
      </c>
      <c r="O45" s="55" t="s">
        <v>2024</v>
      </c>
      <c r="P45" s="55" t="s">
        <v>2034</v>
      </c>
      <c r="Q45" s="55" t="s">
        <v>510</v>
      </c>
      <c r="R45" s="55" t="s">
        <v>2035</v>
      </c>
      <c r="S45" s="55" t="s">
        <v>2024</v>
      </c>
      <c r="T45" s="55" t="s">
        <v>2035</v>
      </c>
      <c r="U45" s="55" t="s">
        <v>2024</v>
      </c>
      <c r="V45" s="55" t="s">
        <v>2035</v>
      </c>
      <c r="W45" s="55" t="s">
        <v>2024</v>
      </c>
      <c r="X45" s="55" t="s">
        <v>2024</v>
      </c>
      <c r="Y45" s="55" t="s">
        <v>2024</v>
      </c>
      <c r="Z45" s="55" t="s">
        <v>2024</v>
      </c>
      <c r="AA45" s="55" t="s">
        <v>2035</v>
      </c>
      <c r="AB45" s="55" t="s">
        <v>2024</v>
      </c>
      <c r="AC45" s="55" t="s">
        <v>2024</v>
      </c>
      <c r="AD45" s="55" t="s">
        <v>2036</v>
      </c>
      <c r="AE45" s="55" t="s">
        <v>2036</v>
      </c>
      <c r="AF45" s="55" t="s">
        <v>2037</v>
      </c>
      <c r="AG45" s="55" t="s">
        <v>2491</v>
      </c>
      <c r="AH45" s="55" t="s">
        <v>2039</v>
      </c>
      <c r="AI45" s="55" t="s">
        <v>2067</v>
      </c>
      <c r="AJ45" s="55" t="s">
        <v>2041</v>
      </c>
      <c r="AK45" s="55" t="s">
        <v>2037</v>
      </c>
      <c r="AL45" s="55" t="s">
        <v>2024</v>
      </c>
      <c r="AM45" s="55" t="s">
        <v>2042</v>
      </c>
      <c r="AN45" s="55" t="s">
        <v>122</v>
      </c>
      <c r="AO45" s="55" t="s">
        <v>122</v>
      </c>
      <c r="AP45" s="55" t="s">
        <v>122</v>
      </c>
      <c r="AQ45" s="55" t="s">
        <v>122</v>
      </c>
      <c r="AR45" s="55" t="s">
        <v>122</v>
      </c>
      <c r="AS45" s="55" t="s">
        <v>2024</v>
      </c>
      <c r="AT45" s="55" t="s">
        <v>2035</v>
      </c>
      <c r="AU45" s="55" t="s">
        <v>2024</v>
      </c>
      <c r="AV45" s="55" t="s">
        <v>2024</v>
      </c>
      <c r="AW45" s="55" t="s">
        <v>2024</v>
      </c>
      <c r="AX45" s="55" t="s">
        <v>2024</v>
      </c>
      <c r="AY45" s="55" t="s">
        <v>2024</v>
      </c>
      <c r="AZ45" s="55" t="s">
        <v>2024</v>
      </c>
      <c r="BA45" s="55" t="s">
        <v>2024</v>
      </c>
      <c r="BB45" s="55" t="s">
        <v>2024</v>
      </c>
      <c r="BC45" s="55" t="s">
        <v>2024</v>
      </c>
      <c r="BD45" s="55" t="s">
        <v>2024</v>
      </c>
      <c r="BE45" s="55" t="s">
        <v>2024</v>
      </c>
      <c r="BF45" s="55" t="s">
        <v>2024</v>
      </c>
      <c r="BG45" s="55" t="s">
        <v>2492</v>
      </c>
      <c r="BH45" s="55" t="s">
        <v>2037</v>
      </c>
      <c r="BI45" s="55" t="s">
        <v>2493</v>
      </c>
      <c r="BJ45" s="55" t="s">
        <v>2494</v>
      </c>
      <c r="BK45" s="55" t="s">
        <v>2495</v>
      </c>
      <c r="BL45" s="55" t="s">
        <v>1172</v>
      </c>
      <c r="BM45" s="55" t="s">
        <v>2496</v>
      </c>
      <c r="BN45" s="55" t="s">
        <v>2024</v>
      </c>
      <c r="BO45" s="55" t="s">
        <v>2497</v>
      </c>
      <c r="BP45" s="55" t="s">
        <v>2037</v>
      </c>
      <c r="BQ45" s="55" t="s">
        <v>2050</v>
      </c>
      <c r="BR45" s="55" t="s">
        <v>2051</v>
      </c>
      <c r="BS45" s="55" t="s">
        <v>2498</v>
      </c>
      <c r="BT45" s="55" t="s">
        <v>2051</v>
      </c>
      <c r="BU45" s="55" t="s">
        <v>2035</v>
      </c>
      <c r="BV45" s="55" t="s">
        <v>2499</v>
      </c>
      <c r="BW45" s="55" t="s">
        <v>2035</v>
      </c>
      <c r="BX45" s="55" t="s">
        <v>2054</v>
      </c>
      <c r="BY45" s="55" t="s">
        <v>2055</v>
      </c>
      <c r="BZ45" s="55" t="s">
        <v>2042</v>
      </c>
      <c r="CA45" s="55" t="s">
        <v>2056</v>
      </c>
      <c r="CB45" s="55" t="s">
        <v>2500</v>
      </c>
      <c r="CC45" s="55" t="s">
        <v>2024</v>
      </c>
      <c r="CD45" s="55" t="s">
        <v>2024</v>
      </c>
      <c r="CE45" s="55" t="s">
        <v>2024</v>
      </c>
      <c r="CF45" s="55" t="s">
        <v>2024</v>
      </c>
      <c r="CG45" s="55" t="s">
        <v>2024</v>
      </c>
      <c r="CH45" s="55" t="s">
        <v>2024</v>
      </c>
      <c r="CI45" s="55" t="s">
        <v>2024</v>
      </c>
      <c r="CJ45" s="55" t="s">
        <v>2024</v>
      </c>
      <c r="CK45" s="55" t="s">
        <v>2501</v>
      </c>
    </row>
    <row r="46" spans="1:89">
      <c r="A46" s="55" t="s">
        <v>2021</v>
      </c>
      <c r="B46" s="55" t="s">
        <v>2022</v>
      </c>
      <c r="C46" s="55" t="s">
        <v>2023</v>
      </c>
      <c r="D46" s="55" t="s">
        <v>463</v>
      </c>
      <c r="E46" s="55" t="s">
        <v>2502</v>
      </c>
      <c r="F46" s="55" t="s">
        <v>2025</v>
      </c>
      <c r="G46" s="55" t="s">
        <v>2503</v>
      </c>
      <c r="H46" s="55" t="s">
        <v>2504</v>
      </c>
      <c r="I46" s="55" t="s">
        <v>2505</v>
      </c>
      <c r="J46" s="55" t="s">
        <v>2506</v>
      </c>
      <c r="K46" s="55" t="s">
        <v>2507</v>
      </c>
      <c r="L46" s="55" t="s">
        <v>2508</v>
      </c>
      <c r="M46" s="55" t="s">
        <v>2032</v>
      </c>
      <c r="N46" s="55" t="s">
        <v>2319</v>
      </c>
      <c r="O46" s="55" t="s">
        <v>2024</v>
      </c>
      <c r="P46" s="55" t="s">
        <v>2117</v>
      </c>
      <c r="Q46" s="55" t="s">
        <v>17</v>
      </c>
      <c r="R46" s="55" t="s">
        <v>2035</v>
      </c>
      <c r="S46" s="55" t="s">
        <v>2024</v>
      </c>
      <c r="T46" s="55" t="s">
        <v>2042</v>
      </c>
      <c r="U46" s="55" t="s">
        <v>2320</v>
      </c>
      <c r="V46" s="55" t="s">
        <v>2321</v>
      </c>
      <c r="W46" s="55" t="s">
        <v>2322</v>
      </c>
      <c r="X46" s="55" t="s">
        <v>2137</v>
      </c>
      <c r="Y46" s="55" t="s">
        <v>2323</v>
      </c>
      <c r="Z46" s="55" t="s">
        <v>2137</v>
      </c>
      <c r="AA46" s="55" t="s">
        <v>2042</v>
      </c>
      <c r="AB46" s="55" t="s">
        <v>2139</v>
      </c>
      <c r="AC46" s="55" t="s">
        <v>2137</v>
      </c>
      <c r="AD46" s="55" t="s">
        <v>2324</v>
      </c>
      <c r="AE46" s="55" t="s">
        <v>2325</v>
      </c>
      <c r="AF46" s="55" t="s">
        <v>2037</v>
      </c>
      <c r="AG46" s="55" t="s">
        <v>2509</v>
      </c>
      <c r="AH46" s="55" t="s">
        <v>2039</v>
      </c>
      <c r="AI46" s="55" t="s">
        <v>2327</v>
      </c>
      <c r="AJ46" s="55" t="s">
        <v>2041</v>
      </c>
      <c r="AK46" s="55" t="s">
        <v>2037</v>
      </c>
      <c r="AL46" s="55" t="s">
        <v>2024</v>
      </c>
      <c r="AM46" s="55" t="s">
        <v>2042</v>
      </c>
      <c r="AN46" s="55" t="s">
        <v>122</v>
      </c>
      <c r="AO46" s="55" t="s">
        <v>122</v>
      </c>
      <c r="AP46" s="55" t="s">
        <v>122</v>
      </c>
      <c r="AQ46" s="55" t="s">
        <v>122</v>
      </c>
      <c r="AR46" s="55" t="s">
        <v>122</v>
      </c>
      <c r="AS46" s="55" t="s">
        <v>2024</v>
      </c>
      <c r="AT46" s="55" t="s">
        <v>2035</v>
      </c>
      <c r="AU46" s="55" t="s">
        <v>2024</v>
      </c>
      <c r="AV46" s="55" t="s">
        <v>2024</v>
      </c>
      <c r="AW46" s="55" t="s">
        <v>2024</v>
      </c>
      <c r="AX46" s="55" t="s">
        <v>2024</v>
      </c>
      <c r="AY46" s="55" t="s">
        <v>2024</v>
      </c>
      <c r="AZ46" s="55" t="s">
        <v>2024</v>
      </c>
      <c r="BA46" s="55" t="s">
        <v>2024</v>
      </c>
      <c r="BB46" s="55" t="s">
        <v>2024</v>
      </c>
      <c r="BC46" s="55" t="s">
        <v>2024</v>
      </c>
      <c r="BD46" s="55" t="s">
        <v>2024</v>
      </c>
      <c r="BE46" s="55" t="s">
        <v>2024</v>
      </c>
      <c r="BF46" s="55" t="s">
        <v>2024</v>
      </c>
      <c r="BG46" s="55" t="s">
        <v>2328</v>
      </c>
      <c r="BH46" s="55" t="s">
        <v>2037</v>
      </c>
      <c r="BI46" s="55" t="s">
        <v>2329</v>
      </c>
      <c r="BJ46" s="55" t="s">
        <v>2330</v>
      </c>
      <c r="BK46" s="55" t="s">
        <v>2331</v>
      </c>
      <c r="BL46" s="55" t="s">
        <v>2332</v>
      </c>
      <c r="BM46" s="55" t="s">
        <v>2333</v>
      </c>
      <c r="BN46" s="55" t="s">
        <v>2024</v>
      </c>
      <c r="BO46" s="55" t="s">
        <v>2148</v>
      </c>
      <c r="BP46" s="55" t="s">
        <v>2037</v>
      </c>
      <c r="BQ46" s="55" t="s">
        <v>2050</v>
      </c>
      <c r="BR46" s="55" t="s">
        <v>2051</v>
      </c>
      <c r="BS46" s="55" t="s">
        <v>2510</v>
      </c>
      <c r="BT46" s="55" t="s">
        <v>2051</v>
      </c>
      <c r="BU46" s="55" t="s">
        <v>2035</v>
      </c>
      <c r="BV46" s="55" t="s">
        <v>2053</v>
      </c>
      <c r="BW46" s="55" t="s">
        <v>2035</v>
      </c>
      <c r="BX46" s="55" t="s">
        <v>2054</v>
      </c>
      <c r="BY46" s="55" t="s">
        <v>2055</v>
      </c>
      <c r="BZ46" s="55" t="s">
        <v>2042</v>
      </c>
      <c r="CA46" s="55" t="s">
        <v>2056</v>
      </c>
      <c r="CB46" s="55" t="s">
        <v>2024</v>
      </c>
      <c r="CC46" s="55" t="s">
        <v>2024</v>
      </c>
      <c r="CD46" s="55" t="s">
        <v>2024</v>
      </c>
      <c r="CE46" s="55" t="s">
        <v>2024</v>
      </c>
      <c r="CF46" s="55" t="s">
        <v>2024</v>
      </c>
      <c r="CG46" s="55" t="s">
        <v>2024</v>
      </c>
      <c r="CH46" s="55" t="s">
        <v>2024</v>
      </c>
      <c r="CI46" s="55" t="s">
        <v>2024</v>
      </c>
      <c r="CJ46" s="55" t="s">
        <v>2024</v>
      </c>
      <c r="CK46" s="55" t="s">
        <v>2501</v>
      </c>
    </row>
    <row r="47" spans="1:89">
      <c r="A47" s="55" t="s">
        <v>2021</v>
      </c>
      <c r="B47" s="55" t="s">
        <v>2022</v>
      </c>
      <c r="C47" s="55" t="s">
        <v>2023</v>
      </c>
      <c r="D47" s="55" t="s">
        <v>480</v>
      </c>
      <c r="E47" s="55" t="s">
        <v>318</v>
      </c>
      <c r="F47" s="55" t="s">
        <v>2025</v>
      </c>
      <c r="G47" s="55" t="s">
        <v>2511</v>
      </c>
      <c r="H47" s="55" t="s">
        <v>2512</v>
      </c>
      <c r="I47" s="55" t="s">
        <v>2513</v>
      </c>
      <c r="J47" s="55" t="s">
        <v>2514</v>
      </c>
      <c r="K47" s="55" t="s">
        <v>2515</v>
      </c>
      <c r="L47" s="55" t="s">
        <v>2516</v>
      </c>
      <c r="M47" s="55" t="s">
        <v>2032</v>
      </c>
      <c r="N47" s="55" t="s">
        <v>2178</v>
      </c>
      <c r="O47" s="55" t="s">
        <v>2024</v>
      </c>
      <c r="P47" s="55" t="s">
        <v>2034</v>
      </c>
      <c r="Q47" s="55" t="s">
        <v>510</v>
      </c>
      <c r="R47" s="55" t="s">
        <v>2035</v>
      </c>
      <c r="S47" s="55" t="s">
        <v>2024</v>
      </c>
      <c r="T47" s="55" t="s">
        <v>2035</v>
      </c>
      <c r="U47" s="55" t="s">
        <v>2024</v>
      </c>
      <c r="V47" s="55" t="s">
        <v>2035</v>
      </c>
      <c r="W47" s="55" t="s">
        <v>2024</v>
      </c>
      <c r="X47" s="55" t="s">
        <v>2024</v>
      </c>
      <c r="Y47" s="55" t="s">
        <v>2024</v>
      </c>
      <c r="Z47" s="55" t="s">
        <v>2024</v>
      </c>
      <c r="AA47" s="55" t="s">
        <v>2035</v>
      </c>
      <c r="AB47" s="55" t="s">
        <v>2024</v>
      </c>
      <c r="AC47" s="55" t="s">
        <v>2024</v>
      </c>
      <c r="AD47" s="55" t="s">
        <v>2036</v>
      </c>
      <c r="AE47" s="55" t="s">
        <v>2036</v>
      </c>
      <c r="AF47" s="55" t="s">
        <v>2037</v>
      </c>
      <c r="AG47" s="55" t="s">
        <v>2389</v>
      </c>
      <c r="AH47" s="55" t="s">
        <v>2039</v>
      </c>
      <c r="AI47" s="55" t="s">
        <v>2040</v>
      </c>
      <c r="AJ47" s="55" t="s">
        <v>2068</v>
      </c>
      <c r="AK47" s="55" t="s">
        <v>2037</v>
      </c>
      <c r="AL47" s="55" t="s">
        <v>2024</v>
      </c>
      <c r="AM47" s="55" t="s">
        <v>2035</v>
      </c>
      <c r="AN47" s="55" t="s">
        <v>2024</v>
      </c>
      <c r="AO47" s="55" t="s">
        <v>2024</v>
      </c>
      <c r="AP47" s="55" t="s">
        <v>2024</v>
      </c>
      <c r="AQ47" s="55" t="s">
        <v>2024</v>
      </c>
      <c r="AR47" s="55" t="s">
        <v>2024</v>
      </c>
      <c r="AS47" s="55" t="s">
        <v>2024</v>
      </c>
      <c r="AT47" s="55" t="s">
        <v>2035</v>
      </c>
      <c r="AU47" s="55" t="s">
        <v>2024</v>
      </c>
      <c r="AV47" s="55" t="s">
        <v>2024</v>
      </c>
      <c r="AW47" s="55" t="s">
        <v>2024</v>
      </c>
      <c r="AX47" s="55" t="s">
        <v>2024</v>
      </c>
      <c r="AY47" s="55" t="s">
        <v>2024</v>
      </c>
      <c r="AZ47" s="55" t="s">
        <v>2024</v>
      </c>
      <c r="BA47" s="55" t="s">
        <v>2024</v>
      </c>
      <c r="BB47" s="55" t="s">
        <v>2024</v>
      </c>
      <c r="BC47" s="55" t="s">
        <v>2024</v>
      </c>
      <c r="BD47" s="55" t="s">
        <v>2024</v>
      </c>
      <c r="BE47" s="55" t="s">
        <v>2024</v>
      </c>
      <c r="BF47" s="55" t="s">
        <v>2024</v>
      </c>
      <c r="BG47" s="55" t="s">
        <v>2043</v>
      </c>
      <c r="BH47" s="55" t="s">
        <v>2037</v>
      </c>
      <c r="BI47" s="55" t="s">
        <v>2044</v>
      </c>
      <c r="BJ47" s="55" t="s">
        <v>2045</v>
      </c>
      <c r="BK47" s="55" t="s">
        <v>2046</v>
      </c>
      <c r="BL47" s="55" t="s">
        <v>2047</v>
      </c>
      <c r="BM47" s="55" t="s">
        <v>2048</v>
      </c>
      <c r="BN47" s="55" t="s">
        <v>2024</v>
      </c>
      <c r="BO47" s="55" t="s">
        <v>2049</v>
      </c>
      <c r="BP47" s="55" t="s">
        <v>2037</v>
      </c>
      <c r="BQ47" s="55" t="s">
        <v>2050</v>
      </c>
      <c r="BR47" s="55" t="s">
        <v>2051</v>
      </c>
      <c r="BS47" s="55" t="s">
        <v>2517</v>
      </c>
      <c r="BT47" s="55" t="s">
        <v>2051</v>
      </c>
      <c r="BU47" s="55" t="s">
        <v>2035</v>
      </c>
      <c r="BV47" s="55" t="s">
        <v>2518</v>
      </c>
      <c r="BW47" s="55" t="s">
        <v>2035</v>
      </c>
      <c r="BX47" s="55" t="s">
        <v>2054</v>
      </c>
      <c r="BY47" s="55" t="s">
        <v>2055</v>
      </c>
      <c r="BZ47" s="55" t="s">
        <v>2042</v>
      </c>
      <c r="CA47" s="55" t="s">
        <v>2182</v>
      </c>
      <c r="CB47" s="55" t="s">
        <v>2024</v>
      </c>
      <c r="CC47" s="55" t="s">
        <v>2024</v>
      </c>
      <c r="CD47" s="55" t="s">
        <v>2024</v>
      </c>
      <c r="CE47" s="55" t="s">
        <v>2024</v>
      </c>
      <c r="CF47" s="55" t="s">
        <v>2024</v>
      </c>
      <c r="CG47" s="55" t="s">
        <v>2024</v>
      </c>
      <c r="CH47" s="55" t="s">
        <v>2024</v>
      </c>
      <c r="CI47" s="55" t="s">
        <v>2024</v>
      </c>
      <c r="CJ47" s="55" t="s">
        <v>2024</v>
      </c>
      <c r="CK47" s="55" t="s">
        <v>2501</v>
      </c>
    </row>
    <row r="48" spans="1:89">
      <c r="A48" s="55" t="s">
        <v>2021</v>
      </c>
      <c r="B48" s="55" t="s">
        <v>2022</v>
      </c>
      <c r="C48" s="55" t="s">
        <v>2023</v>
      </c>
      <c r="D48" s="55" t="s">
        <v>480</v>
      </c>
      <c r="E48" s="55" t="s">
        <v>2024</v>
      </c>
      <c r="F48" s="55" t="s">
        <v>2025</v>
      </c>
      <c r="G48" s="55" t="s">
        <v>2519</v>
      </c>
      <c r="H48" s="55" t="s">
        <v>2520</v>
      </c>
      <c r="I48" s="55" t="s">
        <v>2521</v>
      </c>
      <c r="J48" s="55" t="s">
        <v>2522</v>
      </c>
      <c r="K48" s="55" t="s">
        <v>2523</v>
      </c>
      <c r="L48" s="55" t="s">
        <v>2524</v>
      </c>
      <c r="M48" s="55" t="s">
        <v>2032</v>
      </c>
      <c r="N48" s="55" t="s">
        <v>2033</v>
      </c>
      <c r="O48" s="55" t="s">
        <v>2024</v>
      </c>
      <c r="P48" s="55" t="s">
        <v>2034</v>
      </c>
      <c r="Q48" s="55" t="s">
        <v>510</v>
      </c>
      <c r="R48" s="55" t="s">
        <v>2035</v>
      </c>
      <c r="S48" s="55" t="s">
        <v>2024</v>
      </c>
      <c r="T48" s="55" t="s">
        <v>2035</v>
      </c>
      <c r="U48" s="55" t="s">
        <v>2024</v>
      </c>
      <c r="V48" s="55" t="s">
        <v>2035</v>
      </c>
      <c r="W48" s="55" t="s">
        <v>2024</v>
      </c>
      <c r="X48" s="55" t="s">
        <v>2024</v>
      </c>
      <c r="Y48" s="55" t="s">
        <v>2024</v>
      </c>
      <c r="Z48" s="55" t="s">
        <v>2024</v>
      </c>
      <c r="AA48" s="55" t="s">
        <v>2035</v>
      </c>
      <c r="AB48" s="55" t="s">
        <v>2024</v>
      </c>
      <c r="AC48" s="55" t="s">
        <v>2024</v>
      </c>
      <c r="AD48" s="55" t="s">
        <v>2036</v>
      </c>
      <c r="AE48" s="55" t="s">
        <v>2036</v>
      </c>
      <c r="AF48" s="55" t="s">
        <v>2037</v>
      </c>
      <c r="AG48" s="55" t="s">
        <v>2274</v>
      </c>
      <c r="AH48" s="55" t="s">
        <v>2039</v>
      </c>
      <c r="AI48" s="55" t="s">
        <v>2067</v>
      </c>
      <c r="AJ48" s="55" t="s">
        <v>2041</v>
      </c>
      <c r="AK48" s="55" t="s">
        <v>2037</v>
      </c>
      <c r="AL48" s="55" t="s">
        <v>2024</v>
      </c>
      <c r="AM48" s="55" t="s">
        <v>2042</v>
      </c>
      <c r="AN48" s="55" t="s">
        <v>122</v>
      </c>
      <c r="AO48" s="55" t="s">
        <v>122</v>
      </c>
      <c r="AP48" s="55" t="s">
        <v>122</v>
      </c>
      <c r="AQ48" s="55" t="s">
        <v>122</v>
      </c>
      <c r="AR48" s="55" t="s">
        <v>122</v>
      </c>
      <c r="AS48" s="55" t="s">
        <v>2024</v>
      </c>
      <c r="AT48" s="55" t="s">
        <v>2035</v>
      </c>
      <c r="AU48" s="55" t="s">
        <v>2024</v>
      </c>
      <c r="AV48" s="55" t="s">
        <v>2024</v>
      </c>
      <c r="AW48" s="55" t="s">
        <v>2024</v>
      </c>
      <c r="AX48" s="55" t="s">
        <v>2024</v>
      </c>
      <c r="AY48" s="55" t="s">
        <v>2024</v>
      </c>
      <c r="AZ48" s="55" t="s">
        <v>2024</v>
      </c>
      <c r="BA48" s="55" t="s">
        <v>2024</v>
      </c>
      <c r="BB48" s="55" t="s">
        <v>2024</v>
      </c>
      <c r="BC48" s="55" t="s">
        <v>2024</v>
      </c>
      <c r="BD48" s="55" t="s">
        <v>2024</v>
      </c>
      <c r="BE48" s="55" t="s">
        <v>2024</v>
      </c>
      <c r="BF48" s="55" t="s">
        <v>2024</v>
      </c>
      <c r="BG48" s="55" t="s">
        <v>2043</v>
      </c>
      <c r="BH48" s="55" t="s">
        <v>2037</v>
      </c>
      <c r="BI48" s="55" t="s">
        <v>2044</v>
      </c>
      <c r="BJ48" s="55" t="s">
        <v>2045</v>
      </c>
      <c r="BK48" s="55" t="s">
        <v>2046</v>
      </c>
      <c r="BL48" s="55" t="s">
        <v>2047</v>
      </c>
      <c r="BM48" s="55" t="s">
        <v>2048</v>
      </c>
      <c r="BN48" s="55" t="s">
        <v>2024</v>
      </c>
      <c r="BO48" s="55" t="s">
        <v>2049</v>
      </c>
      <c r="BP48" s="55" t="s">
        <v>2037</v>
      </c>
      <c r="BQ48" s="55" t="s">
        <v>2050</v>
      </c>
      <c r="BR48" s="55" t="s">
        <v>2051</v>
      </c>
      <c r="BS48" s="55" t="s">
        <v>2525</v>
      </c>
      <c r="BT48" s="55" t="s">
        <v>2051</v>
      </c>
      <c r="BU48" s="55" t="s">
        <v>2035</v>
      </c>
      <c r="BV48" s="55" t="s">
        <v>2053</v>
      </c>
      <c r="BW48" s="55" t="s">
        <v>2042</v>
      </c>
      <c r="BX48" s="55" t="s">
        <v>2054</v>
      </c>
      <c r="BY48" s="55" t="s">
        <v>2055</v>
      </c>
      <c r="BZ48" s="55" t="s">
        <v>2042</v>
      </c>
      <c r="CA48" s="55" t="s">
        <v>2056</v>
      </c>
      <c r="CB48" s="55" t="s">
        <v>2057</v>
      </c>
      <c r="CC48" s="55" t="s">
        <v>2024</v>
      </c>
      <c r="CD48" s="55" t="s">
        <v>2024</v>
      </c>
      <c r="CE48" s="55" t="s">
        <v>2024</v>
      </c>
      <c r="CF48" s="55" t="s">
        <v>2024</v>
      </c>
      <c r="CG48" s="55" t="s">
        <v>2024</v>
      </c>
      <c r="CH48" s="55" t="s">
        <v>2024</v>
      </c>
      <c r="CI48" s="55" t="s">
        <v>2024</v>
      </c>
      <c r="CJ48" s="55" t="s">
        <v>2024</v>
      </c>
      <c r="CK48" s="55" t="s">
        <v>2501</v>
      </c>
    </row>
    <row r="49" spans="1:89">
      <c r="A49" s="55" t="s">
        <v>2021</v>
      </c>
      <c r="B49" s="55" t="s">
        <v>2022</v>
      </c>
      <c r="C49" s="55" t="s">
        <v>2023</v>
      </c>
      <c r="D49" s="55" t="s">
        <v>476</v>
      </c>
      <c r="E49" s="55" t="s">
        <v>2120</v>
      </c>
      <c r="F49" s="55" t="s">
        <v>2025</v>
      </c>
      <c r="G49" s="55" t="s">
        <v>2526</v>
      </c>
      <c r="H49" s="55" t="s">
        <v>2527</v>
      </c>
      <c r="I49" s="55" t="s">
        <v>2528</v>
      </c>
      <c r="J49" s="55" t="s">
        <v>2529</v>
      </c>
      <c r="K49" s="55" t="s">
        <v>2530</v>
      </c>
      <c r="L49" s="55" t="s">
        <v>2523</v>
      </c>
      <c r="M49" s="55" t="s">
        <v>2032</v>
      </c>
      <c r="N49" s="55" t="s">
        <v>2033</v>
      </c>
      <c r="O49" s="55" t="s">
        <v>2024</v>
      </c>
      <c r="P49" s="55" t="s">
        <v>2034</v>
      </c>
      <c r="Q49" s="55" t="s">
        <v>475</v>
      </c>
      <c r="R49" s="55" t="s">
        <v>2035</v>
      </c>
      <c r="S49" s="55" t="s">
        <v>2024</v>
      </c>
      <c r="T49" s="55" t="s">
        <v>2042</v>
      </c>
      <c r="U49" s="55" t="s">
        <v>475</v>
      </c>
      <c r="V49" s="55" t="s">
        <v>2035</v>
      </c>
      <c r="W49" s="55" t="s">
        <v>2024</v>
      </c>
      <c r="X49" s="55" t="s">
        <v>2024</v>
      </c>
      <c r="Y49" s="55" t="s">
        <v>2024</v>
      </c>
      <c r="Z49" s="55" t="s">
        <v>2024</v>
      </c>
      <c r="AA49" s="55" t="s">
        <v>2042</v>
      </c>
      <c r="AB49" s="55" t="s">
        <v>2092</v>
      </c>
      <c r="AC49" s="55" t="s">
        <v>2127</v>
      </c>
      <c r="AD49" s="55" t="s">
        <v>2036</v>
      </c>
      <c r="AE49" s="55" t="s">
        <v>2036</v>
      </c>
      <c r="AF49" s="55" t="s">
        <v>2037</v>
      </c>
      <c r="AG49" s="55" t="s">
        <v>2094</v>
      </c>
      <c r="AH49" s="55" t="s">
        <v>2039</v>
      </c>
      <c r="AI49" s="55" t="s">
        <v>2067</v>
      </c>
      <c r="AJ49" s="55" t="s">
        <v>2041</v>
      </c>
      <c r="AK49" s="55" t="s">
        <v>2037</v>
      </c>
      <c r="AL49" s="55" t="s">
        <v>2024</v>
      </c>
      <c r="AM49" s="55" t="s">
        <v>2042</v>
      </c>
      <c r="AN49" s="55" t="s">
        <v>122</v>
      </c>
      <c r="AO49" s="55" t="s">
        <v>122</v>
      </c>
      <c r="AP49" s="55" t="s">
        <v>122</v>
      </c>
      <c r="AQ49" s="55" t="s">
        <v>122</v>
      </c>
      <c r="AR49" s="55" t="s">
        <v>122</v>
      </c>
      <c r="AS49" s="55" t="s">
        <v>2024</v>
      </c>
      <c r="AT49" s="55" t="s">
        <v>2035</v>
      </c>
      <c r="AU49" s="55" t="s">
        <v>2024</v>
      </c>
      <c r="AV49" s="55" t="s">
        <v>2024</v>
      </c>
      <c r="AW49" s="55" t="s">
        <v>2024</v>
      </c>
      <c r="AX49" s="55" t="s">
        <v>2024</v>
      </c>
      <c r="AY49" s="55" t="s">
        <v>2024</v>
      </c>
      <c r="AZ49" s="55" t="s">
        <v>2024</v>
      </c>
      <c r="BA49" s="55" t="s">
        <v>2024</v>
      </c>
      <c r="BB49" s="55" t="s">
        <v>2024</v>
      </c>
      <c r="BC49" s="55" t="s">
        <v>2024</v>
      </c>
      <c r="BD49" s="55" t="s">
        <v>2024</v>
      </c>
      <c r="BE49" s="55" t="s">
        <v>2024</v>
      </c>
      <c r="BF49" s="55" t="s">
        <v>2024</v>
      </c>
      <c r="BG49" s="55" t="s">
        <v>2096</v>
      </c>
      <c r="BH49" s="55" t="s">
        <v>2037</v>
      </c>
      <c r="BI49" s="55" t="s">
        <v>2097</v>
      </c>
      <c r="BJ49" s="55" t="s">
        <v>2098</v>
      </c>
      <c r="BK49" s="55" t="s">
        <v>2099</v>
      </c>
      <c r="BL49" s="55" t="s">
        <v>1114</v>
      </c>
      <c r="BM49" s="55" t="s">
        <v>2100</v>
      </c>
      <c r="BN49" s="55" t="s">
        <v>2024</v>
      </c>
      <c r="BO49" s="55" t="s">
        <v>2101</v>
      </c>
      <c r="BP49" s="55" t="s">
        <v>2037</v>
      </c>
      <c r="BQ49" s="55" t="s">
        <v>2050</v>
      </c>
      <c r="BR49" s="55" t="s">
        <v>2051</v>
      </c>
      <c r="BS49" s="55" t="s">
        <v>2531</v>
      </c>
      <c r="BT49" s="55" t="s">
        <v>2051</v>
      </c>
      <c r="BU49" s="55" t="s">
        <v>2035</v>
      </c>
      <c r="BV49" s="55" t="s">
        <v>2053</v>
      </c>
      <c r="BW49" s="55" t="s">
        <v>2035</v>
      </c>
      <c r="BX49" s="55" t="s">
        <v>2054</v>
      </c>
      <c r="BY49" s="55" t="s">
        <v>2055</v>
      </c>
      <c r="BZ49" s="55" t="s">
        <v>2042</v>
      </c>
      <c r="CA49" s="55" t="s">
        <v>2056</v>
      </c>
      <c r="CB49" s="55" t="s">
        <v>2057</v>
      </c>
      <c r="CC49" s="55" t="s">
        <v>2024</v>
      </c>
      <c r="CD49" s="55" t="s">
        <v>2024</v>
      </c>
      <c r="CE49" s="55" t="s">
        <v>2024</v>
      </c>
      <c r="CF49" s="55" t="s">
        <v>2024</v>
      </c>
      <c r="CG49" s="55" t="s">
        <v>2024</v>
      </c>
      <c r="CH49" s="55" t="s">
        <v>2024</v>
      </c>
      <c r="CI49" s="55" t="s">
        <v>2024</v>
      </c>
      <c r="CJ49" s="55" t="s">
        <v>2024</v>
      </c>
      <c r="CK49" s="55" t="s">
        <v>2501</v>
      </c>
    </row>
  </sheetData>
  <mergeCells count="76">
    <mergeCell ref="A2:E2"/>
    <mergeCell ref="G2:H2"/>
    <mergeCell ref="M2:O2"/>
    <mergeCell ref="AM2:AR2"/>
    <mergeCell ref="BI2:BJ2"/>
    <mergeCell ref="F2:F3"/>
    <mergeCell ref="I2:I3"/>
    <mergeCell ref="J2:J3"/>
    <mergeCell ref="K2:K3"/>
    <mergeCell ref="L2:L3"/>
    <mergeCell ref="P2:P3"/>
    <mergeCell ref="Q2:Q3"/>
    <mergeCell ref="R2:R3"/>
    <mergeCell ref="S2:S3"/>
    <mergeCell ref="T2:T3"/>
    <mergeCell ref="U2:U3"/>
    <mergeCell ref="V2:V3"/>
    <mergeCell ref="W2:W3"/>
    <mergeCell ref="X2:X3"/>
    <mergeCell ref="Y2:Y3"/>
    <mergeCell ref="Z2:Z3"/>
    <mergeCell ref="AA2:AA3"/>
    <mergeCell ref="AB2:AB3"/>
    <mergeCell ref="AC2:AC3"/>
    <mergeCell ref="AD2:AD3"/>
    <mergeCell ref="AE2:AE3"/>
    <mergeCell ref="AF2:AF3"/>
    <mergeCell ref="AG2:AG3"/>
    <mergeCell ref="AH2:AH3"/>
    <mergeCell ref="AI2:AI3"/>
    <mergeCell ref="AJ2:AJ3"/>
    <mergeCell ref="AK2:AK3"/>
    <mergeCell ref="AL2:AL3"/>
    <mergeCell ref="AS2:AS3"/>
    <mergeCell ref="AT2:AT3"/>
    <mergeCell ref="AU2:AU3"/>
    <mergeCell ref="AV2:AV3"/>
    <mergeCell ref="AW2:AW3"/>
    <mergeCell ref="AX2:AX3"/>
    <mergeCell ref="AY2:AY3"/>
    <mergeCell ref="AZ2:AZ3"/>
    <mergeCell ref="BA2:BA3"/>
    <mergeCell ref="BB2:BB3"/>
    <mergeCell ref="BC2:BC3"/>
    <mergeCell ref="BD2:BD3"/>
    <mergeCell ref="BE2:BE3"/>
    <mergeCell ref="BF2:BF3"/>
    <mergeCell ref="BG2:BG3"/>
    <mergeCell ref="BH2:BH3"/>
    <mergeCell ref="BK2:BK3"/>
    <mergeCell ref="BL2:BL3"/>
    <mergeCell ref="BM2:BM3"/>
    <mergeCell ref="BN2:BN3"/>
    <mergeCell ref="BO2:BO3"/>
    <mergeCell ref="BP2:BP3"/>
    <mergeCell ref="BQ2:BQ3"/>
    <mergeCell ref="BR2:BR3"/>
    <mergeCell ref="BS2:BS3"/>
    <mergeCell ref="BT2:BT3"/>
    <mergeCell ref="BU2:BU3"/>
    <mergeCell ref="BV2:BV3"/>
    <mergeCell ref="BW2:BW3"/>
    <mergeCell ref="BX2:BX3"/>
    <mergeCell ref="BY2:BY3"/>
    <mergeCell ref="BZ2:BZ3"/>
    <mergeCell ref="CA2:CA3"/>
    <mergeCell ref="CB2:CB3"/>
    <mergeCell ref="CC2:CC3"/>
    <mergeCell ref="CD2:CD3"/>
    <mergeCell ref="CE2:CE3"/>
    <mergeCell ref="CF2:CF3"/>
    <mergeCell ref="CG2:CG3"/>
    <mergeCell ref="CH2:CH3"/>
    <mergeCell ref="CI2:CI3"/>
    <mergeCell ref="CJ2:CJ3"/>
    <mergeCell ref="CK2:CK3"/>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8"/>
  <sheetViews>
    <sheetView topLeftCell="A55" workbookViewId="0">
      <selection activeCell="I83" sqref="I83:I84"/>
    </sheetView>
  </sheetViews>
  <sheetFormatPr defaultColWidth="9" defaultRowHeight="13.5"/>
  <cols>
    <col min="19" max="19" width="11.125" style="1"/>
  </cols>
  <sheetData>
    <row r="1" ht="23.1" customHeight="true" spans="1:19">
      <c r="A1" s="2" t="s">
        <v>2532</v>
      </c>
      <c r="B1" s="2"/>
      <c r="C1" s="2"/>
      <c r="D1" s="2"/>
      <c r="E1" s="2"/>
      <c r="F1" s="2"/>
      <c r="G1" s="2"/>
      <c r="H1" s="2"/>
      <c r="I1" s="2"/>
      <c r="J1" s="2"/>
      <c r="K1" s="2"/>
      <c r="L1" s="2"/>
      <c r="M1" s="2"/>
      <c r="N1" s="2"/>
      <c r="O1" s="2"/>
      <c r="P1" s="2"/>
      <c r="Q1" s="2"/>
      <c r="R1" s="2"/>
      <c r="S1" s="2"/>
    </row>
    <row r="2" spans="1:19">
      <c r="A2" s="3" t="s">
        <v>2</v>
      </c>
      <c r="B2" s="3" t="s">
        <v>3</v>
      </c>
      <c r="C2" s="4" t="s">
        <v>2533</v>
      </c>
      <c r="D2" s="5" t="s">
        <v>2534</v>
      </c>
      <c r="E2" s="5" t="s">
        <v>2535</v>
      </c>
      <c r="F2" s="3" t="s">
        <v>2536</v>
      </c>
      <c r="G2" s="3" t="s">
        <v>453</v>
      </c>
      <c r="H2" s="13" t="s">
        <v>2537</v>
      </c>
      <c r="I2" s="18"/>
      <c r="J2" s="3" t="s">
        <v>2538</v>
      </c>
      <c r="K2" s="3" t="s">
        <v>10</v>
      </c>
      <c r="L2" s="19" t="s">
        <v>11</v>
      </c>
      <c r="M2" s="25" t="s">
        <v>2539</v>
      </c>
      <c r="N2" s="25" t="s">
        <v>827</v>
      </c>
      <c r="O2" s="26" t="s">
        <v>2537</v>
      </c>
      <c r="P2" s="27"/>
      <c r="Q2" s="3" t="s">
        <v>2540</v>
      </c>
      <c r="R2" s="3" t="s">
        <v>10</v>
      </c>
      <c r="S2" s="33" t="s">
        <v>829</v>
      </c>
    </row>
    <row r="3" spans="1:19">
      <c r="A3" s="6"/>
      <c r="B3" s="6"/>
      <c r="C3" s="4"/>
      <c r="D3" s="7"/>
      <c r="E3" s="7"/>
      <c r="F3" s="6"/>
      <c r="G3" s="6"/>
      <c r="H3" s="14"/>
      <c r="I3" s="20"/>
      <c r="J3" s="6"/>
      <c r="K3" s="6"/>
      <c r="L3" s="21"/>
      <c r="M3" s="28"/>
      <c r="N3" s="28"/>
      <c r="O3" s="29"/>
      <c r="P3" s="30"/>
      <c r="Q3" s="6"/>
      <c r="R3" s="6"/>
      <c r="S3" s="34"/>
    </row>
    <row r="4" spans="1:19">
      <c r="A4" s="8"/>
      <c r="B4" s="8"/>
      <c r="C4" s="4"/>
      <c r="D4" s="9"/>
      <c r="E4" s="9"/>
      <c r="F4" s="8"/>
      <c r="G4" s="8"/>
      <c r="H4" s="4" t="s">
        <v>2541</v>
      </c>
      <c r="I4" s="4" t="s">
        <v>2542</v>
      </c>
      <c r="J4" s="8"/>
      <c r="K4" s="8"/>
      <c r="L4" s="22"/>
      <c r="M4" s="31"/>
      <c r="N4" s="31"/>
      <c r="O4" s="15" t="s">
        <v>2541</v>
      </c>
      <c r="P4" s="15" t="s">
        <v>2542</v>
      </c>
      <c r="Q4" s="8"/>
      <c r="R4" s="8"/>
      <c r="S4" s="35"/>
    </row>
    <row r="5" ht="25.5" spans="1:19">
      <c r="A5" s="4">
        <v>1</v>
      </c>
      <c r="B5" s="4" t="s">
        <v>136</v>
      </c>
      <c r="C5" s="4">
        <v>94.2</v>
      </c>
      <c r="D5" s="10">
        <f>(H5+H13)/1000</f>
        <v>32.65</v>
      </c>
      <c r="E5" s="10">
        <f>(I5+I13)/1000</f>
        <v>32.65</v>
      </c>
      <c r="F5" s="4" t="s">
        <v>2543</v>
      </c>
      <c r="G5" s="4" t="s">
        <v>34</v>
      </c>
      <c r="H5" s="4">
        <f>SUM(O5:O12)</f>
        <v>25560</v>
      </c>
      <c r="I5" s="4">
        <f>P5+P6+P7+P8+P9+P10+P12</f>
        <v>28361</v>
      </c>
      <c r="J5" s="4" t="s">
        <v>2544</v>
      </c>
      <c r="K5" s="4" t="s">
        <v>2545</v>
      </c>
      <c r="L5" s="23">
        <v>15946536266</v>
      </c>
      <c r="M5" s="4" t="s">
        <v>122</v>
      </c>
      <c r="N5" s="4" t="s">
        <v>2546</v>
      </c>
      <c r="O5" s="4">
        <f>8080+4405</f>
        <v>12485</v>
      </c>
      <c r="P5" s="4">
        <f>10302+4405</f>
        <v>14707</v>
      </c>
      <c r="Q5" s="36" t="s">
        <v>18</v>
      </c>
      <c r="R5" s="36" t="s">
        <v>18</v>
      </c>
      <c r="S5" s="37" t="s">
        <v>18</v>
      </c>
    </row>
    <row r="6" spans="1:19">
      <c r="A6" s="4"/>
      <c r="B6" s="4"/>
      <c r="C6" s="4"/>
      <c r="D6" s="10"/>
      <c r="E6" s="10"/>
      <c r="F6" s="4"/>
      <c r="G6" s="4"/>
      <c r="H6" s="4"/>
      <c r="I6" s="4"/>
      <c r="J6" s="4"/>
      <c r="K6" s="4"/>
      <c r="L6" s="23"/>
      <c r="M6" s="4" t="s">
        <v>122</v>
      </c>
      <c r="N6" s="4" t="s">
        <v>143</v>
      </c>
      <c r="O6" s="4">
        <f>2389+200+168</f>
        <v>2757</v>
      </c>
      <c r="P6" s="4">
        <v>2389</v>
      </c>
      <c r="Q6" s="38" t="s">
        <v>144</v>
      </c>
      <c r="R6" s="36" t="s">
        <v>2547</v>
      </c>
      <c r="S6" s="39">
        <v>15244780668</v>
      </c>
    </row>
    <row r="7" spans="1:19">
      <c r="A7" s="4"/>
      <c r="B7" s="4"/>
      <c r="C7" s="4"/>
      <c r="D7" s="10"/>
      <c r="E7" s="10"/>
      <c r="F7" s="4"/>
      <c r="G7" s="4"/>
      <c r="H7" s="4"/>
      <c r="I7" s="4"/>
      <c r="J7" s="4"/>
      <c r="K7" s="4"/>
      <c r="L7" s="23"/>
      <c r="M7" s="4" t="s">
        <v>122</v>
      </c>
      <c r="N7" s="4" t="s">
        <v>2548</v>
      </c>
      <c r="O7" s="4">
        <f>3230</f>
        <v>3230</v>
      </c>
      <c r="P7" s="4">
        <f>3230+127+839</f>
        <v>4196</v>
      </c>
      <c r="Q7" s="38" t="s">
        <v>2549</v>
      </c>
      <c r="R7" s="36" t="s">
        <v>2547</v>
      </c>
      <c r="S7" s="39">
        <v>18345466333</v>
      </c>
    </row>
    <row r="8" spans="1:19">
      <c r="A8" s="4"/>
      <c r="B8" s="4"/>
      <c r="C8" s="4"/>
      <c r="D8" s="10"/>
      <c r="E8" s="10"/>
      <c r="F8" s="4"/>
      <c r="G8" s="4"/>
      <c r="H8" s="4"/>
      <c r="I8" s="4"/>
      <c r="J8" s="4"/>
      <c r="K8" s="4"/>
      <c r="L8" s="23"/>
      <c r="M8" s="4" t="s">
        <v>122</v>
      </c>
      <c r="N8" s="4" t="s">
        <v>141</v>
      </c>
      <c r="O8" s="4">
        <f>127+481+149+2643</f>
        <v>3400</v>
      </c>
      <c r="P8" s="4">
        <v>481</v>
      </c>
      <c r="Q8" s="38" t="s">
        <v>2550</v>
      </c>
      <c r="R8" s="36" t="s">
        <v>2547</v>
      </c>
      <c r="S8" s="39">
        <v>13946476783</v>
      </c>
    </row>
    <row r="9" spans="1:19">
      <c r="A9" s="4"/>
      <c r="B9" s="4"/>
      <c r="C9" s="4"/>
      <c r="D9" s="10"/>
      <c r="E9" s="10"/>
      <c r="F9" s="4"/>
      <c r="G9" s="4"/>
      <c r="H9" s="4"/>
      <c r="I9" s="4"/>
      <c r="J9" s="4"/>
      <c r="K9" s="4"/>
      <c r="L9" s="23"/>
      <c r="M9" s="4" t="s">
        <v>122</v>
      </c>
      <c r="N9" s="4" t="s">
        <v>2551</v>
      </c>
      <c r="O9" s="4" t="s">
        <v>122</v>
      </c>
      <c r="P9" s="4">
        <v>149</v>
      </c>
      <c r="Q9" s="38" t="s">
        <v>191</v>
      </c>
      <c r="R9" s="36" t="s">
        <v>868</v>
      </c>
      <c r="S9" s="39">
        <v>15945421199</v>
      </c>
    </row>
    <row r="10" spans="1:19">
      <c r="A10" s="4"/>
      <c r="B10" s="4"/>
      <c r="C10" s="4"/>
      <c r="D10" s="10"/>
      <c r="E10" s="10"/>
      <c r="F10" s="4"/>
      <c r="G10" s="4"/>
      <c r="H10" s="4"/>
      <c r="I10" s="4"/>
      <c r="J10" s="4"/>
      <c r="K10" s="4"/>
      <c r="L10" s="23"/>
      <c r="M10" s="4" t="s">
        <v>122</v>
      </c>
      <c r="N10" s="4" t="s">
        <v>139</v>
      </c>
      <c r="O10" s="4">
        <v>1075</v>
      </c>
      <c r="P10" s="4">
        <f>2643+1075+108</f>
        <v>3826</v>
      </c>
      <c r="Q10" s="38" t="s">
        <v>2552</v>
      </c>
      <c r="R10" s="36" t="s">
        <v>2547</v>
      </c>
      <c r="S10" s="39">
        <v>15945422212</v>
      </c>
    </row>
    <row r="11" spans="1:19">
      <c r="A11" s="4"/>
      <c r="B11" s="4"/>
      <c r="C11" s="4"/>
      <c r="D11" s="10"/>
      <c r="E11" s="10"/>
      <c r="F11" s="4"/>
      <c r="G11" s="4"/>
      <c r="H11" s="4"/>
      <c r="I11" s="4"/>
      <c r="J11" s="4"/>
      <c r="K11" s="4"/>
      <c r="L11" s="23"/>
      <c r="M11" s="4" t="s">
        <v>122</v>
      </c>
      <c r="N11" s="4" t="s">
        <v>333</v>
      </c>
      <c r="O11" s="4">
        <v>293</v>
      </c>
      <c r="P11" s="4" t="s">
        <v>122</v>
      </c>
      <c r="Q11" s="38" t="s">
        <v>334</v>
      </c>
      <c r="R11" s="36" t="s">
        <v>2547</v>
      </c>
      <c r="S11" s="39">
        <v>18106474888</v>
      </c>
    </row>
    <row r="12" spans="1:19">
      <c r="A12" s="4"/>
      <c r="B12" s="4"/>
      <c r="C12" s="4"/>
      <c r="D12" s="10"/>
      <c r="E12" s="10"/>
      <c r="F12" s="4"/>
      <c r="G12" s="4"/>
      <c r="H12" s="4"/>
      <c r="I12" s="4"/>
      <c r="J12" s="4"/>
      <c r="K12" s="4"/>
      <c r="L12" s="23"/>
      <c r="M12" s="4" t="s">
        <v>122</v>
      </c>
      <c r="N12" s="4" t="s">
        <v>43</v>
      </c>
      <c r="O12" s="4">
        <v>2320</v>
      </c>
      <c r="P12" s="4">
        <f>293+2320</f>
        <v>2613</v>
      </c>
      <c r="Q12" s="36" t="s">
        <v>138</v>
      </c>
      <c r="R12" s="36" t="s">
        <v>2547</v>
      </c>
      <c r="S12" s="39">
        <v>15545427753</v>
      </c>
    </row>
    <row r="13" spans="1:19">
      <c r="A13" s="4"/>
      <c r="B13" s="4"/>
      <c r="C13" s="4"/>
      <c r="D13" s="10"/>
      <c r="E13" s="10"/>
      <c r="F13" s="4"/>
      <c r="G13" s="15" t="s">
        <v>2553</v>
      </c>
      <c r="H13" s="4">
        <f>1094+1429+1128+1015+88+839+108+1389</f>
        <v>7090</v>
      </c>
      <c r="I13" s="4">
        <f>1015+200+88+1429+168+1389</f>
        <v>4289</v>
      </c>
      <c r="J13" s="4" t="s">
        <v>2554</v>
      </c>
      <c r="K13" s="4" t="s">
        <v>2555</v>
      </c>
      <c r="L13" s="4">
        <v>15845186868</v>
      </c>
      <c r="M13" s="4" t="s">
        <v>122</v>
      </c>
      <c r="N13" s="4" t="s">
        <v>2556</v>
      </c>
      <c r="O13" s="4">
        <f>1094+1429+1128+1015+88+839+108+1389</f>
        <v>7090</v>
      </c>
      <c r="P13" s="4">
        <f>1015+200+88+1429+168+1389</f>
        <v>4289</v>
      </c>
      <c r="Q13" s="36" t="s">
        <v>2557</v>
      </c>
      <c r="R13" s="36" t="s">
        <v>2558</v>
      </c>
      <c r="S13" s="39" t="s">
        <v>2559</v>
      </c>
    </row>
    <row r="14" spans="1:19">
      <c r="A14" s="4"/>
      <c r="B14" s="4"/>
      <c r="C14" s="4"/>
      <c r="D14" s="10"/>
      <c r="E14" s="10"/>
      <c r="F14" s="4"/>
      <c r="G14" s="15"/>
      <c r="H14" s="4"/>
      <c r="I14" s="4"/>
      <c r="J14" s="4"/>
      <c r="K14" s="4"/>
      <c r="L14" s="4"/>
      <c r="M14" s="4"/>
      <c r="N14" s="4"/>
      <c r="O14" s="4"/>
      <c r="P14" s="4"/>
      <c r="Q14" s="36" t="s">
        <v>2560</v>
      </c>
      <c r="R14" s="36" t="s">
        <v>2561</v>
      </c>
      <c r="S14" s="39" t="s">
        <v>2562</v>
      </c>
    </row>
    <row r="15" spans="1:19">
      <c r="A15" s="11">
        <v>2</v>
      </c>
      <c r="B15" s="4" t="s">
        <v>2563</v>
      </c>
      <c r="C15" s="4">
        <v>190.5</v>
      </c>
      <c r="D15" s="12">
        <f>(H15+H20+H24)/1000</f>
        <v>41.118</v>
      </c>
      <c r="E15" s="12">
        <f>(I15+I20+I24)/1000</f>
        <v>41.077</v>
      </c>
      <c r="F15" s="4" t="s">
        <v>2564</v>
      </c>
      <c r="G15" s="4" t="s">
        <v>126</v>
      </c>
      <c r="H15" s="11">
        <f>SUM(O15:O19)</f>
        <v>26306</v>
      </c>
      <c r="I15" s="11">
        <f>SUM(P15:P19)</f>
        <v>32009</v>
      </c>
      <c r="J15" s="4" t="s">
        <v>159</v>
      </c>
      <c r="K15" s="4" t="s">
        <v>83</v>
      </c>
      <c r="L15" s="23">
        <v>15945426677</v>
      </c>
      <c r="M15" s="4" t="s">
        <v>122</v>
      </c>
      <c r="N15" s="4" t="s">
        <v>168</v>
      </c>
      <c r="O15" s="11">
        <v>23882</v>
      </c>
      <c r="P15" s="11">
        <v>22656</v>
      </c>
      <c r="Q15" s="36" t="s">
        <v>122</v>
      </c>
      <c r="R15" s="36" t="s">
        <v>122</v>
      </c>
      <c r="S15" s="37" t="s">
        <v>122</v>
      </c>
    </row>
    <row r="16" ht="38.25" spans="1:19">
      <c r="A16" s="11"/>
      <c r="B16" s="4"/>
      <c r="C16" s="4"/>
      <c r="D16" s="12"/>
      <c r="E16" s="12"/>
      <c r="F16" s="4"/>
      <c r="G16" s="4"/>
      <c r="H16" s="11"/>
      <c r="I16" s="11"/>
      <c r="J16" s="4"/>
      <c r="K16" s="4"/>
      <c r="L16" s="23"/>
      <c r="M16" s="4" t="s">
        <v>2565</v>
      </c>
      <c r="N16" s="4" t="s">
        <v>166</v>
      </c>
      <c r="O16" s="4">
        <f>952+429</f>
        <v>1381</v>
      </c>
      <c r="P16" s="11">
        <v>3653</v>
      </c>
      <c r="Q16" s="38" t="s">
        <v>421</v>
      </c>
      <c r="R16" s="36" t="s">
        <v>2547</v>
      </c>
      <c r="S16" s="40">
        <v>15046451355</v>
      </c>
    </row>
    <row r="17" spans="1:19">
      <c r="A17" s="11"/>
      <c r="B17" s="4"/>
      <c r="C17" s="4"/>
      <c r="D17" s="12"/>
      <c r="E17" s="12"/>
      <c r="F17" s="4"/>
      <c r="G17" s="4"/>
      <c r="H17" s="11"/>
      <c r="I17" s="11"/>
      <c r="J17" s="4"/>
      <c r="K17" s="4"/>
      <c r="L17" s="23"/>
      <c r="M17" s="4" t="s">
        <v>419</v>
      </c>
      <c r="N17" s="4" t="s">
        <v>164</v>
      </c>
      <c r="O17" s="4">
        <f>887+156</f>
        <v>1043</v>
      </c>
      <c r="P17" s="11">
        <v>1533</v>
      </c>
      <c r="Q17" s="38" t="s">
        <v>165</v>
      </c>
      <c r="R17" s="36" t="s">
        <v>2547</v>
      </c>
      <c r="S17" s="39">
        <v>15945421166</v>
      </c>
    </row>
    <row r="18" spans="1:19">
      <c r="A18" s="11"/>
      <c r="B18" s="4"/>
      <c r="C18" s="4"/>
      <c r="D18" s="12"/>
      <c r="E18" s="12"/>
      <c r="F18" s="4"/>
      <c r="G18" s="4"/>
      <c r="H18" s="11"/>
      <c r="I18" s="11"/>
      <c r="J18" s="4"/>
      <c r="K18" s="4"/>
      <c r="L18" s="23"/>
      <c r="M18" s="4" t="s">
        <v>418</v>
      </c>
      <c r="N18" s="4" t="s">
        <v>162</v>
      </c>
      <c r="O18" s="4" t="s">
        <v>122</v>
      </c>
      <c r="P18" s="4" t="s">
        <v>122</v>
      </c>
      <c r="Q18" s="38" t="s">
        <v>2566</v>
      </c>
      <c r="R18" s="36" t="s">
        <v>868</v>
      </c>
      <c r="S18" s="41" t="s">
        <v>2567</v>
      </c>
    </row>
    <row r="19" spans="1:19">
      <c r="A19" s="11"/>
      <c r="B19" s="4"/>
      <c r="C19" s="4"/>
      <c r="D19" s="12"/>
      <c r="E19" s="12"/>
      <c r="F19" s="4"/>
      <c r="G19" s="4"/>
      <c r="H19" s="11"/>
      <c r="I19" s="11"/>
      <c r="J19" s="4"/>
      <c r="K19" s="4"/>
      <c r="L19" s="23"/>
      <c r="M19" s="4" t="s">
        <v>122</v>
      </c>
      <c r="N19" s="4" t="s">
        <v>160</v>
      </c>
      <c r="O19" s="4" t="s">
        <v>122</v>
      </c>
      <c r="P19" s="11">
        <v>4167</v>
      </c>
      <c r="Q19" s="36" t="s">
        <v>2568</v>
      </c>
      <c r="R19" s="36" t="s">
        <v>2547</v>
      </c>
      <c r="S19" s="39">
        <v>13946411913</v>
      </c>
    </row>
    <row r="20" spans="1:19">
      <c r="A20" s="11"/>
      <c r="B20" s="4"/>
      <c r="C20" s="4"/>
      <c r="D20" s="12"/>
      <c r="E20" s="12"/>
      <c r="F20" s="4"/>
      <c r="G20" s="4" t="s">
        <v>46</v>
      </c>
      <c r="H20" s="11">
        <f>SUM(O20:O23)</f>
        <v>8512</v>
      </c>
      <c r="I20" s="11">
        <f>SUM(P20:P23)</f>
        <v>5868</v>
      </c>
      <c r="J20" s="4" t="s">
        <v>2569</v>
      </c>
      <c r="K20" s="4" t="s">
        <v>83</v>
      </c>
      <c r="L20" s="23">
        <v>15590943339</v>
      </c>
      <c r="M20" s="4" t="s">
        <v>122</v>
      </c>
      <c r="N20" s="4" t="s">
        <v>156</v>
      </c>
      <c r="O20" s="11">
        <v>2204</v>
      </c>
      <c r="P20" s="4" t="s">
        <v>122</v>
      </c>
      <c r="Q20" s="37" t="s">
        <v>2570</v>
      </c>
      <c r="R20" s="36" t="s">
        <v>2547</v>
      </c>
      <c r="S20" s="39">
        <v>13763635938</v>
      </c>
    </row>
    <row r="21" spans="1:19">
      <c r="A21" s="11"/>
      <c r="B21" s="4"/>
      <c r="C21" s="4"/>
      <c r="D21" s="12"/>
      <c r="E21" s="12"/>
      <c r="F21" s="4"/>
      <c r="G21" s="4"/>
      <c r="H21" s="11"/>
      <c r="I21" s="11"/>
      <c r="J21" s="4"/>
      <c r="K21" s="4"/>
      <c r="L21" s="23"/>
      <c r="M21" s="4" t="s">
        <v>122</v>
      </c>
      <c r="N21" s="4" t="s">
        <v>153</v>
      </c>
      <c r="O21" s="4" t="s">
        <v>122</v>
      </c>
      <c r="P21" s="11">
        <f>2650+563+2018</f>
        <v>5231</v>
      </c>
      <c r="Q21" s="37" t="s">
        <v>2571</v>
      </c>
      <c r="R21" s="36" t="s">
        <v>2547</v>
      </c>
      <c r="S21" s="39">
        <v>13091649600</v>
      </c>
    </row>
    <row r="22" spans="1:19">
      <c r="A22" s="11"/>
      <c r="B22" s="4"/>
      <c r="C22" s="4"/>
      <c r="D22" s="12"/>
      <c r="E22" s="12"/>
      <c r="F22" s="4"/>
      <c r="G22" s="4"/>
      <c r="H22" s="11"/>
      <c r="I22" s="11"/>
      <c r="J22" s="4"/>
      <c r="K22" s="4"/>
      <c r="L22" s="23"/>
      <c r="M22" s="4" t="s">
        <v>122</v>
      </c>
      <c r="N22" s="4" t="s">
        <v>150</v>
      </c>
      <c r="O22" s="11">
        <v>2986</v>
      </c>
      <c r="P22" s="4" t="s">
        <v>122</v>
      </c>
      <c r="Q22" s="37" t="s">
        <v>151</v>
      </c>
      <c r="R22" s="36" t="s">
        <v>2547</v>
      </c>
      <c r="S22" s="39" t="s">
        <v>152</v>
      </c>
    </row>
    <row r="23" spans="1:19">
      <c r="A23" s="11"/>
      <c r="B23" s="4"/>
      <c r="C23" s="4"/>
      <c r="D23" s="12"/>
      <c r="E23" s="12"/>
      <c r="F23" s="4"/>
      <c r="G23" s="4"/>
      <c r="H23" s="11"/>
      <c r="I23" s="11"/>
      <c r="J23" s="4"/>
      <c r="K23" s="4"/>
      <c r="L23" s="23"/>
      <c r="M23" s="4" t="s">
        <v>122</v>
      </c>
      <c r="N23" s="4" t="s">
        <v>48</v>
      </c>
      <c r="O23" s="11">
        <v>3322</v>
      </c>
      <c r="P23" s="4">
        <v>637</v>
      </c>
      <c r="Q23" s="36" t="s">
        <v>148</v>
      </c>
      <c r="R23" s="36" t="s">
        <v>868</v>
      </c>
      <c r="S23" s="39" t="s">
        <v>149</v>
      </c>
    </row>
    <row r="24" ht="27" spans="1:19">
      <c r="A24" s="11"/>
      <c r="B24" s="4"/>
      <c r="C24" s="4"/>
      <c r="D24" s="12"/>
      <c r="E24" s="12"/>
      <c r="F24" s="4"/>
      <c r="G24" s="15" t="s">
        <v>2553</v>
      </c>
      <c r="H24" s="4">
        <v>6300</v>
      </c>
      <c r="I24" s="4">
        <v>3200</v>
      </c>
      <c r="J24" s="4" t="s">
        <v>2572</v>
      </c>
      <c r="K24" s="4" t="s">
        <v>2573</v>
      </c>
      <c r="L24" s="4">
        <v>15945851777</v>
      </c>
      <c r="M24" s="4" t="s">
        <v>122</v>
      </c>
      <c r="N24" s="4" t="s">
        <v>2574</v>
      </c>
      <c r="O24" s="4">
        <v>6300</v>
      </c>
      <c r="P24" s="4" t="s">
        <v>122</v>
      </c>
      <c r="Q24" s="36" t="s">
        <v>2575</v>
      </c>
      <c r="R24" s="36" t="s">
        <v>2576</v>
      </c>
      <c r="S24" s="39" t="s">
        <v>2577</v>
      </c>
    </row>
    <row r="25" spans="1:19">
      <c r="A25" s="11"/>
      <c r="B25" s="4"/>
      <c r="C25" s="4"/>
      <c r="D25" s="12"/>
      <c r="E25" s="12"/>
      <c r="F25" s="4"/>
      <c r="G25" s="15"/>
      <c r="H25" s="4"/>
      <c r="I25" s="4"/>
      <c r="J25" s="4"/>
      <c r="K25" s="4"/>
      <c r="L25" s="4"/>
      <c r="M25" s="4"/>
      <c r="N25" s="4"/>
      <c r="O25" s="4"/>
      <c r="P25" s="4"/>
      <c r="Q25" s="37" t="s">
        <v>2578</v>
      </c>
      <c r="R25" s="36" t="s">
        <v>2561</v>
      </c>
      <c r="S25" s="39" t="s">
        <v>2579</v>
      </c>
    </row>
    <row r="26" spans="1:19">
      <c r="A26" s="11"/>
      <c r="B26" s="4"/>
      <c r="C26" s="4"/>
      <c r="D26" s="12"/>
      <c r="E26" s="12"/>
      <c r="F26" s="4"/>
      <c r="G26" s="15"/>
      <c r="H26" s="4"/>
      <c r="I26" s="4"/>
      <c r="J26" s="4"/>
      <c r="K26" s="4"/>
      <c r="L26" s="4"/>
      <c r="M26" s="4"/>
      <c r="N26" s="4" t="s">
        <v>2580</v>
      </c>
      <c r="O26" s="4" t="s">
        <v>122</v>
      </c>
      <c r="P26" s="4">
        <v>3200</v>
      </c>
      <c r="Q26" s="36" t="s">
        <v>2581</v>
      </c>
      <c r="R26" s="4" t="s">
        <v>2558</v>
      </c>
      <c r="S26" s="39" t="s">
        <v>2582</v>
      </c>
    </row>
    <row r="27" ht="25.5" spans="1:19">
      <c r="A27" s="11"/>
      <c r="B27" s="4"/>
      <c r="C27" s="4"/>
      <c r="D27" s="12"/>
      <c r="E27" s="12"/>
      <c r="F27" s="4"/>
      <c r="G27" s="15"/>
      <c r="H27" s="4"/>
      <c r="I27" s="4"/>
      <c r="J27" s="4"/>
      <c r="K27" s="4"/>
      <c r="L27" s="4"/>
      <c r="M27" s="4"/>
      <c r="N27" s="4"/>
      <c r="O27" s="4"/>
      <c r="P27" s="4"/>
      <c r="Q27" s="37" t="s">
        <v>2583</v>
      </c>
      <c r="R27" s="4" t="s">
        <v>2584</v>
      </c>
      <c r="S27" s="39" t="s">
        <v>2585</v>
      </c>
    </row>
    <row r="28" spans="1:19">
      <c r="A28" s="4">
        <v>3</v>
      </c>
      <c r="B28" s="4" t="s">
        <v>2586</v>
      </c>
      <c r="C28" s="4">
        <v>429.7</v>
      </c>
      <c r="D28" s="10">
        <f>(I28+I33+I36+I42)/1000</f>
        <v>77.6</v>
      </c>
      <c r="E28" s="10">
        <v>77.6</v>
      </c>
      <c r="F28" s="4" t="s">
        <v>2587</v>
      </c>
      <c r="G28" s="4" t="s">
        <v>126</v>
      </c>
      <c r="H28" s="4">
        <f>O28:O32</f>
        <v>1628</v>
      </c>
      <c r="I28" s="4">
        <f>SUM(P28:P32)</f>
        <v>22971</v>
      </c>
      <c r="J28" s="4" t="s">
        <v>178</v>
      </c>
      <c r="K28" s="4" t="s">
        <v>22</v>
      </c>
      <c r="L28" s="23">
        <v>15946537955</v>
      </c>
      <c r="M28" s="4" t="s">
        <v>122</v>
      </c>
      <c r="N28" s="4" t="s">
        <v>337</v>
      </c>
      <c r="O28" s="4">
        <v>1628</v>
      </c>
      <c r="P28" s="4">
        <f>1628+6654</f>
        <v>8282</v>
      </c>
      <c r="Q28" s="36" t="s">
        <v>122</v>
      </c>
      <c r="R28" s="36" t="s">
        <v>122</v>
      </c>
      <c r="S28" s="39" t="s">
        <v>122</v>
      </c>
    </row>
    <row r="29" spans="1:19">
      <c r="A29" s="4"/>
      <c r="B29" s="4"/>
      <c r="C29" s="4"/>
      <c r="D29" s="10"/>
      <c r="E29" s="10"/>
      <c r="F29" s="4"/>
      <c r="G29" s="4"/>
      <c r="H29" s="4"/>
      <c r="I29" s="4"/>
      <c r="J29" s="4"/>
      <c r="K29" s="4"/>
      <c r="L29" s="23"/>
      <c r="M29" s="4" t="s">
        <v>212</v>
      </c>
      <c r="N29" s="4" t="s">
        <v>183</v>
      </c>
      <c r="O29" s="4" t="s">
        <v>122</v>
      </c>
      <c r="P29" s="4">
        <f>3549+2718</f>
        <v>6267</v>
      </c>
      <c r="Q29" s="38" t="s">
        <v>184</v>
      </c>
      <c r="R29" s="36" t="s">
        <v>2547</v>
      </c>
      <c r="S29" s="39">
        <v>13845460751</v>
      </c>
    </row>
    <row r="30" spans="1:19">
      <c r="A30" s="4"/>
      <c r="B30" s="4"/>
      <c r="C30" s="4"/>
      <c r="D30" s="10"/>
      <c r="E30" s="10"/>
      <c r="F30" s="4"/>
      <c r="G30" s="4"/>
      <c r="H30" s="4"/>
      <c r="I30" s="4"/>
      <c r="J30" s="4"/>
      <c r="K30" s="4"/>
      <c r="L30" s="23"/>
      <c r="M30" s="4" t="s">
        <v>122</v>
      </c>
      <c r="N30" s="4" t="s">
        <v>181</v>
      </c>
      <c r="O30" s="4" t="s">
        <v>122</v>
      </c>
      <c r="P30" s="4">
        <v>2081</v>
      </c>
      <c r="Q30" s="38" t="s">
        <v>2588</v>
      </c>
      <c r="R30" s="36" t="s">
        <v>2547</v>
      </c>
      <c r="S30" s="39">
        <v>15845188716</v>
      </c>
    </row>
    <row r="31" spans="1:19">
      <c r="A31" s="4"/>
      <c r="B31" s="4"/>
      <c r="C31" s="4"/>
      <c r="D31" s="10"/>
      <c r="E31" s="10"/>
      <c r="F31" s="4"/>
      <c r="G31" s="4"/>
      <c r="H31" s="4"/>
      <c r="I31" s="4"/>
      <c r="J31" s="4"/>
      <c r="K31" s="4"/>
      <c r="L31" s="23"/>
      <c r="M31" s="4" t="s">
        <v>122</v>
      </c>
      <c r="N31" s="4" t="s">
        <v>344</v>
      </c>
      <c r="O31" s="4" t="s">
        <v>122</v>
      </c>
      <c r="P31" s="4">
        <v>4172</v>
      </c>
      <c r="Q31" s="37" t="s">
        <v>2589</v>
      </c>
      <c r="R31" s="36" t="s">
        <v>2590</v>
      </c>
      <c r="S31" s="39" t="s">
        <v>2591</v>
      </c>
    </row>
    <row r="32" spans="1:19">
      <c r="A32" s="4"/>
      <c r="B32" s="4"/>
      <c r="C32" s="4"/>
      <c r="D32" s="10"/>
      <c r="E32" s="10"/>
      <c r="F32" s="4"/>
      <c r="G32" s="4"/>
      <c r="H32" s="4"/>
      <c r="I32" s="4"/>
      <c r="J32" s="4"/>
      <c r="K32" s="4"/>
      <c r="L32" s="23"/>
      <c r="M32" s="4" t="s">
        <v>122</v>
      </c>
      <c r="N32" s="4" t="s">
        <v>179</v>
      </c>
      <c r="O32" s="4" t="s">
        <v>122</v>
      </c>
      <c r="P32" s="4">
        <v>2169</v>
      </c>
      <c r="Q32" s="38" t="s">
        <v>180</v>
      </c>
      <c r="R32" s="36" t="s">
        <v>2547</v>
      </c>
      <c r="S32" s="39">
        <v>18946480013</v>
      </c>
    </row>
    <row r="33" spans="1:19">
      <c r="A33" s="4"/>
      <c r="B33" s="4"/>
      <c r="C33" s="4"/>
      <c r="D33" s="10"/>
      <c r="E33" s="10"/>
      <c r="F33" s="4"/>
      <c r="G33" s="4" t="s">
        <v>46</v>
      </c>
      <c r="H33" s="4" t="s">
        <v>122</v>
      </c>
      <c r="I33" s="4">
        <f>SUM(P33:P35)</f>
        <v>12029</v>
      </c>
      <c r="J33" s="4" t="s">
        <v>57</v>
      </c>
      <c r="K33" s="4" t="s">
        <v>83</v>
      </c>
      <c r="L33" s="23">
        <v>13845462176</v>
      </c>
      <c r="M33" s="4" t="s">
        <v>122</v>
      </c>
      <c r="N33" s="4" t="s">
        <v>175</v>
      </c>
      <c r="O33" s="4" t="s">
        <v>122</v>
      </c>
      <c r="P33" s="4">
        <v>1427</v>
      </c>
      <c r="Q33" s="37" t="s">
        <v>176</v>
      </c>
      <c r="R33" s="36" t="s">
        <v>2547</v>
      </c>
      <c r="S33" s="39" t="s">
        <v>177</v>
      </c>
    </row>
    <row r="34" spans="1:19">
      <c r="A34" s="4"/>
      <c r="B34" s="4"/>
      <c r="C34" s="4"/>
      <c r="D34" s="10"/>
      <c r="E34" s="10"/>
      <c r="F34" s="4"/>
      <c r="G34" s="4"/>
      <c r="H34" s="4"/>
      <c r="I34" s="4"/>
      <c r="J34" s="4"/>
      <c r="K34" s="4"/>
      <c r="L34" s="23"/>
      <c r="M34" s="4" t="s">
        <v>432</v>
      </c>
      <c r="N34" s="4" t="s">
        <v>172</v>
      </c>
      <c r="O34" s="4" t="s">
        <v>122</v>
      </c>
      <c r="P34" s="4">
        <v>9037</v>
      </c>
      <c r="Q34" s="37" t="s">
        <v>2592</v>
      </c>
      <c r="R34" s="36" t="s">
        <v>2547</v>
      </c>
      <c r="S34" s="39">
        <v>15603686000</v>
      </c>
    </row>
    <row r="35" spans="1:19">
      <c r="A35" s="4"/>
      <c r="B35" s="4"/>
      <c r="C35" s="4"/>
      <c r="D35" s="10"/>
      <c r="E35" s="10"/>
      <c r="F35" s="4"/>
      <c r="G35" s="4"/>
      <c r="H35" s="4"/>
      <c r="I35" s="4"/>
      <c r="J35" s="4"/>
      <c r="K35" s="4"/>
      <c r="L35" s="23"/>
      <c r="M35" s="4" t="s">
        <v>122</v>
      </c>
      <c r="N35" s="4" t="s">
        <v>2593</v>
      </c>
      <c r="O35" s="4" t="s">
        <v>122</v>
      </c>
      <c r="P35" s="4">
        <v>1565</v>
      </c>
      <c r="Q35" s="36" t="s">
        <v>2594</v>
      </c>
      <c r="R35" s="36" t="s">
        <v>2547</v>
      </c>
      <c r="S35" s="39">
        <v>15845406698</v>
      </c>
    </row>
    <row r="36" spans="1:19">
      <c r="A36" s="4"/>
      <c r="B36" s="4"/>
      <c r="C36" s="4"/>
      <c r="D36" s="10"/>
      <c r="E36" s="10"/>
      <c r="F36" s="4"/>
      <c r="G36" s="4" t="s">
        <v>2595</v>
      </c>
      <c r="H36" s="4">
        <f>O36+O38+O40</f>
        <v>40000</v>
      </c>
      <c r="I36" s="4">
        <f>P36+P38+P40</f>
        <v>40000</v>
      </c>
      <c r="J36" s="4" t="s">
        <v>2596</v>
      </c>
      <c r="K36" s="4" t="s">
        <v>2597</v>
      </c>
      <c r="L36" s="23" t="s">
        <v>2598</v>
      </c>
      <c r="M36" s="4" t="s">
        <v>122</v>
      </c>
      <c r="N36" s="4" t="s">
        <v>2599</v>
      </c>
      <c r="O36" s="4">
        <v>20000</v>
      </c>
      <c r="P36" s="4">
        <v>20000</v>
      </c>
      <c r="Q36" s="36" t="s">
        <v>2600</v>
      </c>
      <c r="R36" s="36" t="s">
        <v>2601</v>
      </c>
      <c r="S36" s="39" t="s">
        <v>2602</v>
      </c>
    </row>
    <row r="37" spans="1:19">
      <c r="A37" s="4"/>
      <c r="B37" s="4"/>
      <c r="C37" s="4"/>
      <c r="D37" s="10"/>
      <c r="E37" s="10"/>
      <c r="F37" s="4"/>
      <c r="G37" s="4"/>
      <c r="H37" s="4"/>
      <c r="I37" s="4"/>
      <c r="J37" s="4"/>
      <c r="K37" s="4"/>
      <c r="L37" s="23"/>
      <c r="M37" s="4"/>
      <c r="N37" s="4"/>
      <c r="O37" s="4"/>
      <c r="P37" s="4"/>
      <c r="Q37" s="36" t="s">
        <v>2603</v>
      </c>
      <c r="R37" s="36" t="s">
        <v>2604</v>
      </c>
      <c r="S37" s="39" t="s">
        <v>2605</v>
      </c>
    </row>
    <row r="38" spans="1:19">
      <c r="A38" s="4"/>
      <c r="B38" s="4"/>
      <c r="C38" s="4"/>
      <c r="D38" s="10"/>
      <c r="E38" s="10"/>
      <c r="F38" s="4"/>
      <c r="G38" s="4"/>
      <c r="H38" s="4"/>
      <c r="I38" s="4"/>
      <c r="J38" s="4"/>
      <c r="K38" s="4"/>
      <c r="L38" s="23"/>
      <c r="M38" s="4"/>
      <c r="N38" s="4" t="s">
        <v>2606</v>
      </c>
      <c r="O38" s="4">
        <v>15000</v>
      </c>
      <c r="P38" s="4">
        <v>15000</v>
      </c>
      <c r="Q38" s="36" t="s">
        <v>2607</v>
      </c>
      <c r="R38" s="36" t="s">
        <v>2601</v>
      </c>
      <c r="S38" s="39" t="s">
        <v>2608</v>
      </c>
    </row>
    <row r="39" spans="1:19">
      <c r="A39" s="4"/>
      <c r="B39" s="4"/>
      <c r="C39" s="4"/>
      <c r="D39" s="10"/>
      <c r="E39" s="10"/>
      <c r="F39" s="4"/>
      <c r="G39" s="4"/>
      <c r="H39" s="4"/>
      <c r="I39" s="4"/>
      <c r="J39" s="4"/>
      <c r="K39" s="4"/>
      <c r="L39" s="23"/>
      <c r="M39" s="4"/>
      <c r="N39" s="4"/>
      <c r="O39" s="4"/>
      <c r="P39" s="4"/>
      <c r="Q39" s="36" t="s">
        <v>2609</v>
      </c>
      <c r="R39" s="36" t="s">
        <v>2604</v>
      </c>
      <c r="S39" s="39" t="s">
        <v>2610</v>
      </c>
    </row>
    <row r="40" spans="1:19">
      <c r="A40" s="4"/>
      <c r="B40" s="4"/>
      <c r="C40" s="4"/>
      <c r="D40" s="10"/>
      <c r="E40" s="10"/>
      <c r="F40" s="4"/>
      <c r="G40" s="4"/>
      <c r="H40" s="4"/>
      <c r="I40" s="4"/>
      <c r="J40" s="4"/>
      <c r="K40" s="4"/>
      <c r="L40" s="23"/>
      <c r="M40" s="4"/>
      <c r="N40" s="4" t="s">
        <v>2611</v>
      </c>
      <c r="O40" s="4">
        <v>5000</v>
      </c>
      <c r="P40" s="4">
        <v>5000</v>
      </c>
      <c r="Q40" s="36" t="s">
        <v>2612</v>
      </c>
      <c r="R40" s="36" t="s">
        <v>2613</v>
      </c>
      <c r="S40" s="39" t="s">
        <v>2614</v>
      </c>
    </row>
    <row r="41" spans="1:19">
      <c r="A41" s="4"/>
      <c r="B41" s="4"/>
      <c r="C41" s="4"/>
      <c r="D41" s="10"/>
      <c r="E41" s="10"/>
      <c r="F41" s="4"/>
      <c r="G41" s="4"/>
      <c r="H41" s="4"/>
      <c r="I41" s="4"/>
      <c r="J41" s="4"/>
      <c r="K41" s="4"/>
      <c r="L41" s="23"/>
      <c r="M41" s="4"/>
      <c r="N41" s="4"/>
      <c r="O41" s="4"/>
      <c r="P41" s="4"/>
      <c r="Q41" s="36" t="s">
        <v>2615</v>
      </c>
      <c r="R41" s="36" t="s">
        <v>2616</v>
      </c>
      <c r="S41" s="39" t="s">
        <v>2617</v>
      </c>
    </row>
    <row r="42" spans="1:19">
      <c r="A42" s="4"/>
      <c r="B42" s="4"/>
      <c r="C42" s="4"/>
      <c r="D42" s="10"/>
      <c r="E42" s="10"/>
      <c r="F42" s="4"/>
      <c r="G42" s="15" t="s">
        <v>2553</v>
      </c>
      <c r="H42" s="4">
        <v>5500</v>
      </c>
      <c r="I42" s="4">
        <v>2600</v>
      </c>
      <c r="J42" s="4" t="s">
        <v>2618</v>
      </c>
      <c r="K42" s="4" t="s">
        <v>2573</v>
      </c>
      <c r="L42" s="23" t="s">
        <v>2619</v>
      </c>
      <c r="M42" s="4" t="s">
        <v>122</v>
      </c>
      <c r="N42" s="4" t="s">
        <v>2620</v>
      </c>
      <c r="O42" s="4">
        <v>5500</v>
      </c>
      <c r="P42" s="4">
        <v>2600</v>
      </c>
      <c r="Q42" s="36" t="s">
        <v>2621</v>
      </c>
      <c r="R42" s="36" t="s">
        <v>2622</v>
      </c>
      <c r="S42" s="39" t="s">
        <v>2559</v>
      </c>
    </row>
    <row r="43" ht="27" spans="1:19">
      <c r="A43" s="4"/>
      <c r="B43" s="4"/>
      <c r="C43" s="4"/>
      <c r="D43" s="10"/>
      <c r="E43" s="10"/>
      <c r="F43" s="4"/>
      <c r="G43" s="15"/>
      <c r="H43" s="4"/>
      <c r="I43" s="4"/>
      <c r="J43" s="4"/>
      <c r="K43" s="4"/>
      <c r="L43" s="23"/>
      <c r="M43" s="4"/>
      <c r="N43" s="4"/>
      <c r="O43" s="4"/>
      <c r="P43" s="4"/>
      <c r="Q43" s="36" t="s">
        <v>2623</v>
      </c>
      <c r="R43" s="36" t="s">
        <v>2584</v>
      </c>
      <c r="S43" s="39" t="s">
        <v>2562</v>
      </c>
    </row>
    <row r="44" spans="1:19">
      <c r="A44" s="4">
        <v>4</v>
      </c>
      <c r="B44" s="4" t="s">
        <v>2624</v>
      </c>
      <c r="C44" s="4">
        <v>189</v>
      </c>
      <c r="D44" s="4">
        <f>(H44+H46)/1000</f>
        <v>37</v>
      </c>
      <c r="E44" s="4">
        <v>37</v>
      </c>
      <c r="F44" s="4" t="s">
        <v>2625</v>
      </c>
      <c r="G44" s="4" t="s">
        <v>2595</v>
      </c>
      <c r="H44" s="4">
        <v>26000</v>
      </c>
      <c r="I44" s="4">
        <v>26000</v>
      </c>
      <c r="J44" s="4" t="s">
        <v>2596</v>
      </c>
      <c r="K44" s="4" t="s">
        <v>2597</v>
      </c>
      <c r="L44" s="23" t="s">
        <v>2598</v>
      </c>
      <c r="M44" s="4" t="s">
        <v>122</v>
      </c>
      <c r="N44" s="4" t="s">
        <v>2626</v>
      </c>
      <c r="O44" s="4">
        <v>26000</v>
      </c>
      <c r="P44" s="4">
        <v>26000</v>
      </c>
      <c r="Q44" s="36" t="s">
        <v>2627</v>
      </c>
      <c r="R44" s="36" t="s">
        <v>2601</v>
      </c>
      <c r="S44" s="37" t="s">
        <v>2628</v>
      </c>
    </row>
    <row r="45" spans="1:19">
      <c r="A45" s="4"/>
      <c r="B45" s="4"/>
      <c r="C45" s="4"/>
      <c r="D45" s="4"/>
      <c r="E45" s="4"/>
      <c r="F45" s="4"/>
      <c r="G45" s="4"/>
      <c r="H45" s="4"/>
      <c r="I45" s="4"/>
      <c r="J45" s="4"/>
      <c r="K45" s="4"/>
      <c r="L45" s="23"/>
      <c r="M45" s="4"/>
      <c r="N45" s="4"/>
      <c r="O45" s="4"/>
      <c r="P45" s="4"/>
      <c r="Q45" s="38" t="s">
        <v>2629</v>
      </c>
      <c r="R45" s="36" t="s">
        <v>2604</v>
      </c>
      <c r="S45" s="37" t="s">
        <v>2630</v>
      </c>
    </row>
    <row r="46" ht="25.5" spans="1:19">
      <c r="A46" s="4"/>
      <c r="B46" s="4"/>
      <c r="C46" s="4"/>
      <c r="D46" s="4"/>
      <c r="E46" s="4"/>
      <c r="F46" s="4"/>
      <c r="G46" s="4" t="s">
        <v>186</v>
      </c>
      <c r="H46" s="4">
        <v>11000</v>
      </c>
      <c r="I46" s="4">
        <v>11000</v>
      </c>
      <c r="J46" s="4" t="s">
        <v>217</v>
      </c>
      <c r="K46" s="4" t="s">
        <v>83</v>
      </c>
      <c r="L46" s="23">
        <v>17758831035</v>
      </c>
      <c r="M46" s="4" t="s">
        <v>2631</v>
      </c>
      <c r="N46" s="32" t="s">
        <v>188</v>
      </c>
      <c r="O46" s="4">
        <f>4126+4638</f>
        <v>8764</v>
      </c>
      <c r="P46" s="4">
        <f>4126+4638+253</f>
        <v>9017</v>
      </c>
      <c r="Q46" s="36" t="s">
        <v>2632</v>
      </c>
      <c r="R46" s="36" t="s">
        <v>868</v>
      </c>
      <c r="S46" s="37">
        <v>13946478428</v>
      </c>
    </row>
    <row r="47" spans="1:19">
      <c r="A47" s="4"/>
      <c r="B47" s="4"/>
      <c r="C47" s="4"/>
      <c r="D47" s="4"/>
      <c r="E47" s="4"/>
      <c r="F47" s="4"/>
      <c r="G47" s="4"/>
      <c r="H47" s="4"/>
      <c r="I47" s="4"/>
      <c r="J47" s="4"/>
      <c r="K47" s="4"/>
      <c r="L47" s="23"/>
      <c r="M47" s="4" t="s">
        <v>122</v>
      </c>
      <c r="N47" s="32" t="s">
        <v>190</v>
      </c>
      <c r="O47" s="4">
        <f>253+2353</f>
        <v>2606</v>
      </c>
      <c r="P47" s="4">
        <v>2353</v>
      </c>
      <c r="Q47" s="38" t="s">
        <v>191</v>
      </c>
      <c r="R47" s="36" t="s">
        <v>2547</v>
      </c>
      <c r="S47" s="37">
        <v>15845183818</v>
      </c>
    </row>
    <row r="48" spans="1:19">
      <c r="A48" s="4">
        <v>5</v>
      </c>
      <c r="B48" s="4" t="s">
        <v>2633</v>
      </c>
      <c r="C48" s="4">
        <v>412</v>
      </c>
      <c r="D48" s="10">
        <f>(H48+H55+H61)/1000</f>
        <v>77.783</v>
      </c>
      <c r="E48" s="10">
        <f>(H48+H54+H55+H61)/1000</f>
        <v>100.883</v>
      </c>
      <c r="F48" s="4" t="s">
        <v>2634</v>
      </c>
      <c r="G48" s="4" t="s">
        <v>194</v>
      </c>
      <c r="H48" s="4">
        <f>SUM(O48:O53)</f>
        <v>6764</v>
      </c>
      <c r="I48" s="4">
        <f>SUM(P48:P53)</f>
        <v>17368</v>
      </c>
      <c r="J48" s="4" t="s">
        <v>2635</v>
      </c>
      <c r="K48" s="4" t="s">
        <v>22</v>
      </c>
      <c r="L48" s="23">
        <v>15326549818</v>
      </c>
      <c r="M48" s="4" t="s">
        <v>122</v>
      </c>
      <c r="N48" s="4" t="s">
        <v>226</v>
      </c>
      <c r="O48" s="4" t="s">
        <v>122</v>
      </c>
      <c r="P48" s="4">
        <v>2159</v>
      </c>
      <c r="Q48" s="38" t="s">
        <v>2636</v>
      </c>
      <c r="R48" s="36" t="s">
        <v>868</v>
      </c>
      <c r="S48" s="39">
        <v>15846979294</v>
      </c>
    </row>
    <row r="49" spans="1:19">
      <c r="A49" s="4"/>
      <c r="B49" s="4"/>
      <c r="C49" s="4"/>
      <c r="D49" s="10"/>
      <c r="E49" s="10"/>
      <c r="F49" s="4"/>
      <c r="G49" s="4"/>
      <c r="H49" s="4"/>
      <c r="I49" s="4"/>
      <c r="J49" s="4"/>
      <c r="K49" s="4"/>
      <c r="L49" s="23"/>
      <c r="M49" s="4" t="s">
        <v>122</v>
      </c>
      <c r="N49" s="4" t="s">
        <v>2637</v>
      </c>
      <c r="O49" s="4">
        <v>122</v>
      </c>
      <c r="P49" s="4">
        <f>2660+1162+122+791</f>
        <v>4735</v>
      </c>
      <c r="Q49" s="38" t="s">
        <v>2638</v>
      </c>
      <c r="R49" s="36" t="s">
        <v>868</v>
      </c>
      <c r="S49" s="37">
        <v>13945439146</v>
      </c>
    </row>
    <row r="50" spans="1:19">
      <c r="A50" s="4"/>
      <c r="B50" s="4"/>
      <c r="C50" s="4"/>
      <c r="D50" s="10"/>
      <c r="E50" s="10"/>
      <c r="F50" s="4"/>
      <c r="G50" s="4"/>
      <c r="H50" s="4"/>
      <c r="I50" s="4"/>
      <c r="J50" s="4"/>
      <c r="K50" s="4"/>
      <c r="L50" s="23"/>
      <c r="M50" s="4" t="s">
        <v>122</v>
      </c>
      <c r="N50" s="4" t="s">
        <v>200</v>
      </c>
      <c r="O50" s="4">
        <f>791+2652</f>
        <v>3443</v>
      </c>
      <c r="P50" s="4">
        <f>2652+2856</f>
        <v>5508</v>
      </c>
      <c r="Q50" s="38" t="s">
        <v>201</v>
      </c>
      <c r="R50" s="36" t="s">
        <v>2547</v>
      </c>
      <c r="S50" s="37">
        <v>18946411166</v>
      </c>
    </row>
    <row r="51" spans="1:19">
      <c r="A51" s="4"/>
      <c r="B51" s="4"/>
      <c r="C51" s="4"/>
      <c r="D51" s="10"/>
      <c r="E51" s="10"/>
      <c r="F51" s="4"/>
      <c r="G51" s="4"/>
      <c r="H51" s="4"/>
      <c r="I51" s="4"/>
      <c r="J51" s="4"/>
      <c r="K51" s="4"/>
      <c r="L51" s="23"/>
      <c r="M51" s="4" t="s">
        <v>122</v>
      </c>
      <c r="N51" s="4" t="s">
        <v>2639</v>
      </c>
      <c r="O51" s="4" t="s">
        <v>122</v>
      </c>
      <c r="P51" s="4">
        <v>843</v>
      </c>
      <c r="Q51" s="38" t="s">
        <v>2640</v>
      </c>
      <c r="R51" s="36" t="s">
        <v>2547</v>
      </c>
      <c r="S51" s="37" t="s">
        <v>2641</v>
      </c>
    </row>
    <row r="52" spans="1:19">
      <c r="A52" s="4"/>
      <c r="B52" s="4"/>
      <c r="C52" s="4"/>
      <c r="D52" s="10"/>
      <c r="E52" s="10"/>
      <c r="F52" s="4"/>
      <c r="G52" s="4"/>
      <c r="H52" s="4"/>
      <c r="I52" s="4"/>
      <c r="J52" s="4"/>
      <c r="K52" s="4"/>
      <c r="L52" s="23"/>
      <c r="M52" s="4" t="s">
        <v>122</v>
      </c>
      <c r="N52" s="4" t="s">
        <v>375</v>
      </c>
      <c r="O52" s="4" t="s">
        <v>122</v>
      </c>
      <c r="P52" s="4">
        <v>1724</v>
      </c>
      <c r="Q52" s="38" t="s">
        <v>2642</v>
      </c>
      <c r="R52" s="36" t="s">
        <v>868</v>
      </c>
      <c r="S52" s="42">
        <v>18291225858</v>
      </c>
    </row>
    <row r="53" spans="1:19">
      <c r="A53" s="4"/>
      <c r="B53" s="4"/>
      <c r="C53" s="4"/>
      <c r="D53" s="10"/>
      <c r="E53" s="10"/>
      <c r="F53" s="4"/>
      <c r="G53" s="4"/>
      <c r="H53" s="4"/>
      <c r="I53" s="4"/>
      <c r="J53" s="4"/>
      <c r="K53" s="4"/>
      <c r="L53" s="23"/>
      <c r="M53" s="4" t="s">
        <v>122</v>
      </c>
      <c r="N53" s="4" t="s">
        <v>196</v>
      </c>
      <c r="O53" s="4">
        <v>3199</v>
      </c>
      <c r="P53" s="4">
        <v>2399</v>
      </c>
      <c r="Q53" s="36" t="s">
        <v>197</v>
      </c>
      <c r="R53" s="36" t="s">
        <v>2547</v>
      </c>
      <c r="S53" s="43">
        <v>13039629988</v>
      </c>
    </row>
    <row r="54" spans="1:19">
      <c r="A54" s="4"/>
      <c r="B54" s="4"/>
      <c r="C54" s="4"/>
      <c r="D54" s="10"/>
      <c r="E54" s="10"/>
      <c r="F54" s="4"/>
      <c r="G54" s="16" t="s">
        <v>2643</v>
      </c>
      <c r="H54" s="17">
        <v>23100</v>
      </c>
      <c r="I54" s="17"/>
      <c r="J54" s="17"/>
      <c r="K54" s="17"/>
      <c r="L54" s="24"/>
      <c r="M54" s="17" t="s">
        <v>122</v>
      </c>
      <c r="N54" s="17"/>
      <c r="O54" s="17"/>
      <c r="P54" s="17"/>
      <c r="Q54" s="44"/>
      <c r="R54" s="44"/>
      <c r="S54" s="44"/>
    </row>
    <row r="55" spans="1:19">
      <c r="A55" s="4"/>
      <c r="B55" s="4"/>
      <c r="C55" s="4"/>
      <c r="D55" s="10"/>
      <c r="E55" s="10"/>
      <c r="F55" s="4"/>
      <c r="G55" s="4" t="s">
        <v>58</v>
      </c>
      <c r="H55" s="4">
        <v>46019</v>
      </c>
      <c r="I55" s="4">
        <f>SUM(P55:P60)</f>
        <v>26355</v>
      </c>
      <c r="J55" s="4" t="s">
        <v>202</v>
      </c>
      <c r="K55" s="4" t="s">
        <v>2644</v>
      </c>
      <c r="L55" s="23">
        <v>13945427318</v>
      </c>
      <c r="M55" s="4" t="s">
        <v>426</v>
      </c>
      <c r="N55" s="4" t="s">
        <v>205</v>
      </c>
      <c r="O55" s="4">
        <v>29500</v>
      </c>
      <c r="P55" s="4">
        <v>10809</v>
      </c>
      <c r="Q55" s="45" t="s">
        <v>427</v>
      </c>
      <c r="R55" s="36" t="s">
        <v>868</v>
      </c>
      <c r="S55" s="43">
        <v>15845185553</v>
      </c>
    </row>
    <row r="56" spans="1:19">
      <c r="A56" s="4"/>
      <c r="B56" s="4"/>
      <c r="C56" s="4"/>
      <c r="D56" s="10"/>
      <c r="E56" s="10"/>
      <c r="F56" s="4"/>
      <c r="G56" s="4"/>
      <c r="H56" s="4"/>
      <c r="I56" s="4"/>
      <c r="J56" s="4"/>
      <c r="K56" s="4"/>
      <c r="L56" s="23"/>
      <c r="M56" s="4" t="s">
        <v>122</v>
      </c>
      <c r="N56" s="4" t="s">
        <v>64</v>
      </c>
      <c r="O56" s="4">
        <v>2100</v>
      </c>
      <c r="P56" s="4" t="s">
        <v>122</v>
      </c>
      <c r="Q56" s="36" t="s">
        <v>65</v>
      </c>
      <c r="R56" s="36" t="s">
        <v>2547</v>
      </c>
      <c r="S56" s="43">
        <v>13946478158</v>
      </c>
    </row>
    <row r="57" spans="1:19">
      <c r="A57" s="4"/>
      <c r="B57" s="4"/>
      <c r="C57" s="4"/>
      <c r="D57" s="10"/>
      <c r="E57" s="10"/>
      <c r="F57" s="4"/>
      <c r="G57" s="4"/>
      <c r="H57" s="4"/>
      <c r="I57" s="4"/>
      <c r="J57" s="4"/>
      <c r="K57" s="4"/>
      <c r="L57" s="23"/>
      <c r="M57" s="4" t="s">
        <v>122</v>
      </c>
      <c r="N57" s="4" t="s">
        <v>60</v>
      </c>
      <c r="O57" s="4">
        <v>1500</v>
      </c>
      <c r="P57" s="4" t="s">
        <v>122</v>
      </c>
      <c r="Q57" s="36" t="s">
        <v>2645</v>
      </c>
      <c r="R57" s="36" t="s">
        <v>868</v>
      </c>
      <c r="S57" s="43">
        <v>13845421494</v>
      </c>
    </row>
    <row r="58" ht="25.5" spans="1:19">
      <c r="A58" s="4"/>
      <c r="B58" s="4"/>
      <c r="C58" s="4"/>
      <c r="D58" s="10"/>
      <c r="E58" s="10"/>
      <c r="F58" s="4"/>
      <c r="G58" s="4"/>
      <c r="H58" s="4"/>
      <c r="I58" s="4"/>
      <c r="J58" s="4"/>
      <c r="K58" s="4"/>
      <c r="L58" s="23"/>
      <c r="M58" s="4" t="s">
        <v>2646</v>
      </c>
      <c r="N58" s="4" t="s">
        <v>231</v>
      </c>
      <c r="O58" s="4" t="s">
        <v>122</v>
      </c>
      <c r="P58" s="4" t="s">
        <v>122</v>
      </c>
      <c r="Q58" s="45" t="s">
        <v>2647</v>
      </c>
      <c r="R58" s="36" t="s">
        <v>868</v>
      </c>
      <c r="S58" s="43">
        <v>18324642467</v>
      </c>
    </row>
    <row r="59" spans="1:19">
      <c r="A59" s="4"/>
      <c r="B59" s="4"/>
      <c r="C59" s="4"/>
      <c r="D59" s="10"/>
      <c r="E59" s="10"/>
      <c r="F59" s="4"/>
      <c r="G59" s="4"/>
      <c r="H59" s="4"/>
      <c r="I59" s="4"/>
      <c r="J59" s="4"/>
      <c r="K59" s="4"/>
      <c r="L59" s="23"/>
      <c r="M59" s="4" t="s">
        <v>233</v>
      </c>
      <c r="N59" s="4"/>
      <c r="O59" s="4" t="s">
        <v>122</v>
      </c>
      <c r="P59" s="4" t="s">
        <v>122</v>
      </c>
      <c r="Q59" s="45" t="s">
        <v>2647</v>
      </c>
      <c r="R59" s="36" t="s">
        <v>868</v>
      </c>
      <c r="S59" s="43">
        <v>18324642467</v>
      </c>
    </row>
    <row r="60" spans="1:19">
      <c r="A60" s="4"/>
      <c r="B60" s="4"/>
      <c r="C60" s="4"/>
      <c r="D60" s="10"/>
      <c r="E60" s="10"/>
      <c r="F60" s="4"/>
      <c r="G60" s="4"/>
      <c r="H60" s="4"/>
      <c r="I60" s="4"/>
      <c r="J60" s="4"/>
      <c r="K60" s="4"/>
      <c r="L60" s="23"/>
      <c r="M60" s="4" t="s">
        <v>122</v>
      </c>
      <c r="N60" s="4" t="s">
        <v>62</v>
      </c>
      <c r="O60" s="4">
        <v>12919</v>
      </c>
      <c r="P60" s="4">
        <v>15546</v>
      </c>
      <c r="Q60" s="46" t="s">
        <v>63</v>
      </c>
      <c r="R60" s="36" t="s">
        <v>2547</v>
      </c>
      <c r="S60" s="43">
        <v>13946476690</v>
      </c>
    </row>
    <row r="61" spans="1:19">
      <c r="A61" s="4"/>
      <c r="B61" s="4"/>
      <c r="C61" s="4"/>
      <c r="D61" s="10"/>
      <c r="E61" s="10"/>
      <c r="F61" s="4"/>
      <c r="G61" s="4" t="s">
        <v>2595</v>
      </c>
      <c r="H61" s="4">
        <f>O61+O63</f>
        <v>25000</v>
      </c>
      <c r="I61" s="4">
        <f>P61+P63</f>
        <v>25000</v>
      </c>
      <c r="J61" s="4" t="s">
        <v>2596</v>
      </c>
      <c r="K61" s="4" t="s">
        <v>2597</v>
      </c>
      <c r="L61" s="23" t="s">
        <v>2598</v>
      </c>
      <c r="M61" s="4" t="s">
        <v>122</v>
      </c>
      <c r="N61" s="4" t="s">
        <v>2648</v>
      </c>
      <c r="O61" s="4">
        <v>10000</v>
      </c>
      <c r="P61" s="4">
        <v>10000</v>
      </c>
      <c r="Q61" s="46" t="s">
        <v>2649</v>
      </c>
      <c r="R61" s="36" t="s">
        <v>2601</v>
      </c>
      <c r="S61" s="43" t="s">
        <v>2650</v>
      </c>
    </row>
    <row r="62" spans="1:19">
      <c r="A62" s="4"/>
      <c r="B62" s="4"/>
      <c r="C62" s="4"/>
      <c r="D62" s="10"/>
      <c r="E62" s="10"/>
      <c r="F62" s="4"/>
      <c r="G62" s="4"/>
      <c r="H62" s="4"/>
      <c r="I62" s="4"/>
      <c r="J62" s="4"/>
      <c r="K62" s="4"/>
      <c r="L62" s="23"/>
      <c r="M62" s="4"/>
      <c r="N62" s="4"/>
      <c r="O62" s="4"/>
      <c r="P62" s="4"/>
      <c r="Q62" s="46" t="s">
        <v>2651</v>
      </c>
      <c r="R62" s="36" t="s">
        <v>2604</v>
      </c>
      <c r="S62" s="43" t="s">
        <v>2652</v>
      </c>
    </row>
    <row r="63" spans="1:19">
      <c r="A63" s="4"/>
      <c r="B63" s="4"/>
      <c r="C63" s="4"/>
      <c r="D63" s="10"/>
      <c r="E63" s="10"/>
      <c r="F63" s="4"/>
      <c r="G63" s="4"/>
      <c r="H63" s="4"/>
      <c r="I63" s="4"/>
      <c r="J63" s="4"/>
      <c r="K63" s="4"/>
      <c r="L63" s="23"/>
      <c r="M63" s="4"/>
      <c r="N63" s="4" t="s">
        <v>2653</v>
      </c>
      <c r="O63" s="4">
        <v>15000</v>
      </c>
      <c r="P63" s="4">
        <v>15000</v>
      </c>
      <c r="Q63" s="46" t="s">
        <v>2654</v>
      </c>
      <c r="R63" s="36" t="s">
        <v>2601</v>
      </c>
      <c r="S63" s="43" t="s">
        <v>2655</v>
      </c>
    </row>
    <row r="64" spans="1:19">
      <c r="A64" s="4"/>
      <c r="B64" s="4"/>
      <c r="C64" s="4"/>
      <c r="D64" s="10"/>
      <c r="E64" s="10"/>
      <c r="F64" s="4"/>
      <c r="G64" s="4"/>
      <c r="H64" s="4"/>
      <c r="I64" s="4"/>
      <c r="J64" s="4"/>
      <c r="K64" s="4"/>
      <c r="L64" s="23"/>
      <c r="M64" s="4"/>
      <c r="N64" s="4"/>
      <c r="O64" s="4"/>
      <c r="P64" s="4"/>
      <c r="Q64" s="46" t="s">
        <v>2656</v>
      </c>
      <c r="R64" s="36" t="s">
        <v>2604</v>
      </c>
      <c r="S64" s="43" t="s">
        <v>2657</v>
      </c>
    </row>
    <row r="65" spans="1:19">
      <c r="A65" s="11">
        <v>6</v>
      </c>
      <c r="B65" s="4" t="s">
        <v>327</v>
      </c>
      <c r="C65" s="4">
        <v>63.5</v>
      </c>
      <c r="D65" s="10">
        <f>(H65+H69)/1000</f>
        <v>15.044</v>
      </c>
      <c r="E65" s="10">
        <v>15</v>
      </c>
      <c r="F65" s="4" t="s">
        <v>2543</v>
      </c>
      <c r="G65" s="4" t="s">
        <v>34</v>
      </c>
      <c r="H65" s="4">
        <f>SUM(O65:O68)</f>
        <v>8044</v>
      </c>
      <c r="I65" s="4">
        <f>SUM(P65:P68)</f>
        <v>8036</v>
      </c>
      <c r="J65" s="4" t="s">
        <v>2658</v>
      </c>
      <c r="K65" s="4" t="s">
        <v>2659</v>
      </c>
      <c r="L65" s="23">
        <v>13234541888</v>
      </c>
      <c r="M65" s="4" t="s">
        <v>122</v>
      </c>
      <c r="N65" s="4" t="s">
        <v>135</v>
      </c>
      <c r="O65" s="4">
        <f>2150+171-1900</f>
        <v>421</v>
      </c>
      <c r="P65" s="11">
        <v>1250</v>
      </c>
      <c r="Q65" s="36" t="s">
        <v>122</v>
      </c>
      <c r="R65" s="36" t="s">
        <v>122</v>
      </c>
      <c r="S65" s="37" t="s">
        <v>122</v>
      </c>
    </row>
    <row r="66" spans="1:19">
      <c r="A66" s="11"/>
      <c r="B66" s="4"/>
      <c r="C66" s="4"/>
      <c r="D66" s="10"/>
      <c r="E66" s="10"/>
      <c r="F66" s="4"/>
      <c r="G66" s="4"/>
      <c r="H66" s="4"/>
      <c r="I66" s="4"/>
      <c r="J66" s="4"/>
      <c r="K66" s="4"/>
      <c r="L66" s="23"/>
      <c r="M66" s="4" t="s">
        <v>122</v>
      </c>
      <c r="N66" s="4" t="s">
        <v>331</v>
      </c>
      <c r="O66" s="11">
        <v>1252</v>
      </c>
      <c r="P66" s="4" t="s">
        <v>122</v>
      </c>
      <c r="Q66" s="38" t="s">
        <v>2660</v>
      </c>
      <c r="R66" s="36" t="s">
        <v>868</v>
      </c>
      <c r="S66" s="39">
        <v>13503691119</v>
      </c>
    </row>
    <row r="67" spans="1:19">
      <c r="A67" s="11"/>
      <c r="B67" s="4"/>
      <c r="C67" s="4"/>
      <c r="D67" s="10"/>
      <c r="E67" s="10"/>
      <c r="F67" s="4"/>
      <c r="G67" s="4"/>
      <c r="H67" s="4"/>
      <c r="I67" s="4"/>
      <c r="J67" s="4"/>
      <c r="K67" s="4"/>
      <c r="L67" s="23"/>
      <c r="M67" s="4" t="s">
        <v>122</v>
      </c>
      <c r="N67" s="4" t="s">
        <v>329</v>
      </c>
      <c r="O67" s="11">
        <v>3265</v>
      </c>
      <c r="P67" s="11">
        <v>3130</v>
      </c>
      <c r="Q67" s="36" t="s">
        <v>330</v>
      </c>
      <c r="R67" s="36" t="s">
        <v>2547</v>
      </c>
      <c r="S67" s="37">
        <v>15846978980</v>
      </c>
    </row>
    <row r="68" spans="1:19">
      <c r="A68" s="11"/>
      <c r="B68" s="4"/>
      <c r="C68" s="4"/>
      <c r="D68" s="10"/>
      <c r="E68" s="10"/>
      <c r="F68" s="4"/>
      <c r="G68" s="4"/>
      <c r="H68" s="4"/>
      <c r="I68" s="4"/>
      <c r="J68" s="4"/>
      <c r="K68" s="4"/>
      <c r="L68" s="23"/>
      <c r="M68" s="4" t="s">
        <v>122</v>
      </c>
      <c r="N68" s="4" t="s">
        <v>333</v>
      </c>
      <c r="O68" s="11">
        <v>3106</v>
      </c>
      <c r="P68" s="11">
        <v>3656</v>
      </c>
      <c r="Q68" s="38" t="s">
        <v>334</v>
      </c>
      <c r="R68" s="36" t="s">
        <v>2547</v>
      </c>
      <c r="S68" s="37">
        <v>18106474888</v>
      </c>
    </row>
    <row r="69" spans="1:19">
      <c r="A69" s="11"/>
      <c r="B69" s="4"/>
      <c r="C69" s="4"/>
      <c r="D69" s="10"/>
      <c r="E69" s="10"/>
      <c r="F69" s="4"/>
      <c r="G69" s="15" t="s">
        <v>2553</v>
      </c>
      <c r="H69" s="4">
        <v>7000</v>
      </c>
      <c r="I69" s="4">
        <v>7000</v>
      </c>
      <c r="J69" s="4" t="s">
        <v>2661</v>
      </c>
      <c r="K69" s="4" t="s">
        <v>2662</v>
      </c>
      <c r="L69" s="23" t="s">
        <v>2663</v>
      </c>
      <c r="M69" s="4" t="s">
        <v>122</v>
      </c>
      <c r="N69" s="4" t="s">
        <v>2664</v>
      </c>
      <c r="O69" s="4">
        <v>7000</v>
      </c>
      <c r="P69" s="4">
        <v>7000</v>
      </c>
      <c r="Q69" s="36" t="s">
        <v>2575</v>
      </c>
      <c r="R69" s="36" t="s">
        <v>2558</v>
      </c>
      <c r="S69" s="39" t="s">
        <v>2577</v>
      </c>
    </row>
    <row r="70" spans="1:19">
      <c r="A70" s="11"/>
      <c r="B70" s="4"/>
      <c r="C70" s="4"/>
      <c r="D70" s="10"/>
      <c r="E70" s="10"/>
      <c r="F70" s="4"/>
      <c r="G70" s="15"/>
      <c r="H70" s="4"/>
      <c r="I70" s="4"/>
      <c r="J70" s="4"/>
      <c r="K70" s="4"/>
      <c r="L70" s="23"/>
      <c r="M70" s="4"/>
      <c r="N70" s="4"/>
      <c r="O70" s="4"/>
      <c r="P70" s="4"/>
      <c r="Q70" s="37" t="s">
        <v>2578</v>
      </c>
      <c r="R70" s="36" t="s">
        <v>2561</v>
      </c>
      <c r="S70" s="39" t="s">
        <v>2579</v>
      </c>
    </row>
    <row r="71" spans="1:19">
      <c r="A71" s="11">
        <v>7</v>
      </c>
      <c r="B71" s="4" t="s">
        <v>2665</v>
      </c>
      <c r="C71" s="4">
        <v>51.03</v>
      </c>
      <c r="D71" s="47">
        <f>(H71+H75+H80)/1000</f>
        <v>25.841</v>
      </c>
      <c r="E71" s="47">
        <v>26</v>
      </c>
      <c r="F71" s="4" t="s">
        <v>2564</v>
      </c>
      <c r="G71" s="4" t="s">
        <v>126</v>
      </c>
      <c r="H71" s="4">
        <f>SUM(O71:O74)</f>
        <v>7577</v>
      </c>
      <c r="I71" s="4">
        <f>SUM(P71:P74)</f>
        <v>4105</v>
      </c>
      <c r="J71" s="4" t="s">
        <v>213</v>
      </c>
      <c r="K71" s="4" t="s">
        <v>2659</v>
      </c>
      <c r="L71" s="23">
        <v>15845181109</v>
      </c>
      <c r="M71" s="4" t="s">
        <v>122</v>
      </c>
      <c r="N71" s="4" t="s">
        <v>168</v>
      </c>
      <c r="O71" s="4">
        <v>826</v>
      </c>
      <c r="P71" s="4">
        <f>826+205-1000</f>
        <v>31</v>
      </c>
      <c r="Q71" s="36" t="s">
        <v>122</v>
      </c>
      <c r="R71" s="36" t="s">
        <v>122</v>
      </c>
      <c r="S71" s="37" t="s">
        <v>122</v>
      </c>
    </row>
    <row r="72" spans="1:19">
      <c r="A72" s="11"/>
      <c r="B72" s="4"/>
      <c r="C72" s="4"/>
      <c r="D72" s="47"/>
      <c r="E72" s="47"/>
      <c r="F72" s="4"/>
      <c r="G72" s="4"/>
      <c r="H72" s="4"/>
      <c r="I72" s="4"/>
      <c r="J72" s="4"/>
      <c r="K72" s="4"/>
      <c r="L72" s="23"/>
      <c r="M72" s="4" t="s">
        <v>122</v>
      </c>
      <c r="N72" s="4" t="s">
        <v>340</v>
      </c>
      <c r="O72" s="11">
        <v>6352</v>
      </c>
      <c r="P72" s="4">
        <f>5451-2000</f>
        <v>3451</v>
      </c>
      <c r="Q72" s="36" t="s">
        <v>2666</v>
      </c>
      <c r="R72" s="36" t="s">
        <v>2547</v>
      </c>
      <c r="S72" s="37">
        <v>13512652169</v>
      </c>
    </row>
    <row r="73" spans="1:19">
      <c r="A73" s="11"/>
      <c r="B73" s="4"/>
      <c r="C73" s="4"/>
      <c r="D73" s="47"/>
      <c r="E73" s="47"/>
      <c r="F73" s="4"/>
      <c r="G73" s="4"/>
      <c r="H73" s="4"/>
      <c r="I73" s="4"/>
      <c r="J73" s="4"/>
      <c r="K73" s="4"/>
      <c r="L73" s="23"/>
      <c r="M73" s="4" t="s">
        <v>122</v>
      </c>
      <c r="N73" s="4" t="s">
        <v>162</v>
      </c>
      <c r="O73" s="4" t="s">
        <v>122</v>
      </c>
      <c r="P73" s="4">
        <v>434</v>
      </c>
      <c r="Q73" s="36" t="s">
        <v>2667</v>
      </c>
      <c r="R73" s="36" t="s">
        <v>2590</v>
      </c>
      <c r="S73" s="37">
        <v>15945862516</v>
      </c>
    </row>
    <row r="74" spans="1:19">
      <c r="A74" s="11"/>
      <c r="B74" s="4"/>
      <c r="C74" s="4"/>
      <c r="D74" s="47"/>
      <c r="E74" s="47"/>
      <c r="F74" s="4"/>
      <c r="G74" s="4"/>
      <c r="H74" s="4"/>
      <c r="I74" s="4"/>
      <c r="J74" s="4"/>
      <c r="K74" s="4"/>
      <c r="L74" s="23"/>
      <c r="M74" s="4" t="s">
        <v>122</v>
      </c>
      <c r="N74" s="4" t="s">
        <v>2668</v>
      </c>
      <c r="O74" s="4">
        <f>210+189</f>
        <v>399</v>
      </c>
      <c r="P74" s="4">
        <v>189</v>
      </c>
      <c r="Q74" s="36" t="s">
        <v>2669</v>
      </c>
      <c r="R74" s="36" t="s">
        <v>2547</v>
      </c>
      <c r="S74" s="37">
        <v>18745446999</v>
      </c>
    </row>
    <row r="75" spans="1:19">
      <c r="A75" s="11"/>
      <c r="B75" s="4"/>
      <c r="C75" s="4"/>
      <c r="D75" s="47"/>
      <c r="E75" s="47"/>
      <c r="F75" s="4"/>
      <c r="G75" s="4" t="s">
        <v>46</v>
      </c>
      <c r="H75" s="4">
        <f>O75+O77+O78+O79</f>
        <v>14864</v>
      </c>
      <c r="I75" s="4">
        <f>P75+P76+P77+P78+P79</f>
        <v>8096</v>
      </c>
      <c r="J75" s="4" t="s">
        <v>2670</v>
      </c>
      <c r="K75" s="4" t="s">
        <v>2545</v>
      </c>
      <c r="L75" s="23">
        <v>15945422234</v>
      </c>
      <c r="M75" s="4" t="s">
        <v>122</v>
      </c>
      <c r="N75" s="4" t="s">
        <v>156</v>
      </c>
      <c r="O75" s="11">
        <v>4965</v>
      </c>
      <c r="P75" s="4">
        <f>5745-2000-1000</f>
        <v>2745</v>
      </c>
      <c r="Q75" s="36" t="s">
        <v>2671</v>
      </c>
      <c r="R75" s="36" t="s">
        <v>868</v>
      </c>
      <c r="S75" s="37">
        <v>15946535163</v>
      </c>
    </row>
    <row r="76" spans="1:19">
      <c r="A76" s="11"/>
      <c r="B76" s="4"/>
      <c r="C76" s="4"/>
      <c r="D76" s="47"/>
      <c r="E76" s="47"/>
      <c r="F76" s="4"/>
      <c r="G76" s="4"/>
      <c r="H76" s="4"/>
      <c r="I76" s="4"/>
      <c r="J76" s="4"/>
      <c r="K76" s="4"/>
      <c r="L76" s="23"/>
      <c r="M76" s="4" t="s">
        <v>428</v>
      </c>
      <c r="N76" s="4" t="s">
        <v>429</v>
      </c>
      <c r="O76" s="4" t="s">
        <v>122</v>
      </c>
      <c r="P76" s="4">
        <f>508+447</f>
        <v>955</v>
      </c>
      <c r="Q76" s="36" t="s">
        <v>2672</v>
      </c>
      <c r="R76" s="36" t="s">
        <v>868</v>
      </c>
      <c r="S76" s="37">
        <v>18545449234</v>
      </c>
    </row>
    <row r="77" spans="1:19">
      <c r="A77" s="11"/>
      <c r="B77" s="4"/>
      <c r="C77" s="4"/>
      <c r="D77" s="47"/>
      <c r="E77" s="47"/>
      <c r="F77" s="4"/>
      <c r="G77" s="4"/>
      <c r="H77" s="4"/>
      <c r="I77" s="4"/>
      <c r="J77" s="4"/>
      <c r="K77" s="4"/>
      <c r="L77" s="23"/>
      <c r="M77" s="4" t="s">
        <v>122</v>
      </c>
      <c r="N77" s="4" t="s">
        <v>175</v>
      </c>
      <c r="O77" s="11">
        <v>2208</v>
      </c>
      <c r="P77" s="4">
        <v>1281</v>
      </c>
      <c r="Q77" s="36" t="s">
        <v>2673</v>
      </c>
      <c r="R77" s="36" t="s">
        <v>868</v>
      </c>
      <c r="S77" s="37" t="s">
        <v>2674</v>
      </c>
    </row>
    <row r="78" spans="1:19">
      <c r="A78" s="11"/>
      <c r="B78" s="4"/>
      <c r="C78" s="4"/>
      <c r="D78" s="47"/>
      <c r="E78" s="47"/>
      <c r="F78" s="4"/>
      <c r="G78" s="4"/>
      <c r="H78" s="4"/>
      <c r="I78" s="4"/>
      <c r="J78" s="4"/>
      <c r="K78" s="4"/>
      <c r="L78" s="23"/>
      <c r="M78" s="4" t="s">
        <v>122</v>
      </c>
      <c r="N78" s="4" t="s">
        <v>2675</v>
      </c>
      <c r="O78" s="11">
        <v>5362</v>
      </c>
      <c r="P78" s="4">
        <f>4750-2000-1000</f>
        <v>1750</v>
      </c>
      <c r="Q78" s="36" t="s">
        <v>2676</v>
      </c>
      <c r="R78" s="36" t="s">
        <v>2547</v>
      </c>
      <c r="S78" s="39">
        <v>13555439108</v>
      </c>
    </row>
    <row r="79" spans="1:19">
      <c r="A79" s="11"/>
      <c r="B79" s="4"/>
      <c r="C79" s="4"/>
      <c r="D79" s="47"/>
      <c r="E79" s="47"/>
      <c r="F79" s="4"/>
      <c r="G79" s="4"/>
      <c r="H79" s="4"/>
      <c r="I79" s="4"/>
      <c r="J79" s="4"/>
      <c r="K79" s="4"/>
      <c r="L79" s="23"/>
      <c r="M79" s="4" t="s">
        <v>122</v>
      </c>
      <c r="N79" s="4" t="s">
        <v>172</v>
      </c>
      <c r="O79" s="11">
        <v>2329</v>
      </c>
      <c r="P79" s="4">
        <f>2723+642-2000</f>
        <v>1365</v>
      </c>
      <c r="Q79" s="36" t="s">
        <v>2592</v>
      </c>
      <c r="R79" s="36" t="s">
        <v>2547</v>
      </c>
      <c r="S79" s="39">
        <v>15603686000</v>
      </c>
    </row>
    <row r="80" spans="1:19">
      <c r="A80" s="11"/>
      <c r="B80" s="4"/>
      <c r="C80" s="4"/>
      <c r="D80" s="47"/>
      <c r="E80" s="47"/>
      <c r="F80" s="4"/>
      <c r="G80" s="15" t="s">
        <v>2553</v>
      </c>
      <c r="H80" s="4">
        <v>3400</v>
      </c>
      <c r="I80" s="4">
        <v>3400</v>
      </c>
      <c r="J80" s="4" t="s">
        <v>2677</v>
      </c>
      <c r="K80" s="4" t="s">
        <v>2678</v>
      </c>
      <c r="L80" s="23" t="s">
        <v>2679</v>
      </c>
      <c r="M80" s="4" t="s">
        <v>122</v>
      </c>
      <c r="N80" s="4" t="s">
        <v>2664</v>
      </c>
      <c r="O80" s="4">
        <v>3400</v>
      </c>
      <c r="P80" s="4">
        <v>3400</v>
      </c>
      <c r="Q80" s="36" t="s">
        <v>2575</v>
      </c>
      <c r="R80" s="36" t="s">
        <v>2558</v>
      </c>
      <c r="S80" s="39" t="s">
        <v>2577</v>
      </c>
    </row>
    <row r="81" spans="1:19">
      <c r="A81" s="11"/>
      <c r="B81" s="4"/>
      <c r="C81" s="4"/>
      <c r="D81" s="47"/>
      <c r="E81" s="47"/>
      <c r="F81" s="4"/>
      <c r="G81" s="15"/>
      <c r="H81" s="4"/>
      <c r="I81" s="4"/>
      <c r="J81" s="4"/>
      <c r="K81" s="4"/>
      <c r="L81" s="23"/>
      <c r="M81" s="4"/>
      <c r="N81" s="4"/>
      <c r="O81" s="4"/>
      <c r="P81" s="4"/>
      <c r="Q81" s="37" t="s">
        <v>2578</v>
      </c>
      <c r="R81" s="36" t="s">
        <v>2561</v>
      </c>
      <c r="S81" s="39" t="s">
        <v>2579</v>
      </c>
    </row>
    <row r="82" ht="25.5" spans="1:19">
      <c r="A82" s="11">
        <v>8</v>
      </c>
      <c r="B82" s="4" t="s">
        <v>391</v>
      </c>
      <c r="C82" s="4">
        <v>67.07</v>
      </c>
      <c r="D82" s="12">
        <f>(P82+P83)/1000</f>
        <v>20.782</v>
      </c>
      <c r="E82" s="12">
        <f>(P82+P83+P85)/1000</f>
        <v>26.502</v>
      </c>
      <c r="F82" s="4" t="s">
        <v>2680</v>
      </c>
      <c r="G82" s="4" t="s">
        <v>66</v>
      </c>
      <c r="H82" s="4" t="s">
        <v>122</v>
      </c>
      <c r="I82" s="4">
        <f>P82</f>
        <v>10782</v>
      </c>
      <c r="J82" s="4" t="s">
        <v>393</v>
      </c>
      <c r="K82" s="4" t="s">
        <v>2681</v>
      </c>
      <c r="L82" s="23">
        <v>13836686086</v>
      </c>
      <c r="M82" s="4" t="s">
        <v>122</v>
      </c>
      <c r="N82" s="4" t="s">
        <v>380</v>
      </c>
      <c r="O82" s="4" t="s">
        <v>122</v>
      </c>
      <c r="P82" s="4">
        <f>8053+2729</f>
        <v>10782</v>
      </c>
      <c r="Q82" s="36" t="s">
        <v>2682</v>
      </c>
      <c r="R82" s="36" t="s">
        <v>868</v>
      </c>
      <c r="S82" s="39">
        <v>15845414505</v>
      </c>
    </row>
    <row r="83" spans="1:19">
      <c r="A83" s="11"/>
      <c r="B83" s="4"/>
      <c r="C83" s="4"/>
      <c r="D83" s="12"/>
      <c r="E83" s="12"/>
      <c r="F83" s="4"/>
      <c r="G83" s="4" t="s">
        <v>2683</v>
      </c>
      <c r="H83" s="4" t="s">
        <v>122</v>
      </c>
      <c r="I83" s="4">
        <v>10000</v>
      </c>
      <c r="J83" s="4" t="s">
        <v>2684</v>
      </c>
      <c r="K83" s="4" t="s">
        <v>2573</v>
      </c>
      <c r="L83" s="23" t="s">
        <v>2685</v>
      </c>
      <c r="M83" s="4" t="s">
        <v>122</v>
      </c>
      <c r="N83" s="4" t="s">
        <v>2686</v>
      </c>
      <c r="O83" s="4" t="s">
        <v>122</v>
      </c>
      <c r="P83" s="4">
        <v>10000</v>
      </c>
      <c r="Q83" s="50" t="s">
        <v>2687</v>
      </c>
      <c r="R83" s="36" t="s">
        <v>2558</v>
      </c>
      <c r="S83" s="51">
        <v>13091515517</v>
      </c>
    </row>
    <row r="84" spans="1:19">
      <c r="A84" s="11"/>
      <c r="B84" s="4"/>
      <c r="C84" s="4"/>
      <c r="D84" s="12"/>
      <c r="E84" s="12"/>
      <c r="F84" s="4"/>
      <c r="G84" s="4"/>
      <c r="H84" s="4"/>
      <c r="I84" s="4"/>
      <c r="J84" s="4"/>
      <c r="K84" s="4"/>
      <c r="L84" s="23"/>
      <c r="M84" s="4"/>
      <c r="N84" s="4"/>
      <c r="O84" s="4"/>
      <c r="P84" s="4"/>
      <c r="Q84" s="50" t="s">
        <v>2688</v>
      </c>
      <c r="R84" s="36" t="s">
        <v>2561</v>
      </c>
      <c r="S84" s="51">
        <v>13069953383</v>
      </c>
    </row>
    <row r="85" spans="1:19">
      <c r="A85" s="11"/>
      <c r="B85" s="4"/>
      <c r="C85" s="4"/>
      <c r="D85" s="48"/>
      <c r="E85" s="12"/>
      <c r="F85" s="4"/>
      <c r="G85" s="16" t="s">
        <v>2643</v>
      </c>
      <c r="H85" s="17">
        <f t="shared" ref="H85:H88" si="0">O85</f>
        <v>7200</v>
      </c>
      <c r="I85" s="17">
        <f t="shared" ref="I85:I88" si="1">P85</f>
        <v>5720</v>
      </c>
      <c r="J85" s="17"/>
      <c r="K85" s="17"/>
      <c r="L85" s="24"/>
      <c r="M85" s="17" t="s">
        <v>122</v>
      </c>
      <c r="N85" s="49"/>
      <c r="O85" s="17">
        <v>7200</v>
      </c>
      <c r="P85" s="17">
        <v>5720</v>
      </c>
      <c r="Q85" s="52"/>
      <c r="R85" s="52"/>
      <c r="S85" s="53"/>
    </row>
    <row r="86" spans="1:19">
      <c r="A86" s="4">
        <v>9</v>
      </c>
      <c r="B86" s="4" t="s">
        <v>2689</v>
      </c>
      <c r="C86" s="4">
        <v>91.47</v>
      </c>
      <c r="D86" s="10">
        <f>H86/1000</f>
        <v>15</v>
      </c>
      <c r="E86" s="10">
        <v>15</v>
      </c>
      <c r="F86" s="4" t="s">
        <v>2690</v>
      </c>
      <c r="G86" s="4" t="s">
        <v>2595</v>
      </c>
      <c r="H86" s="4">
        <f t="shared" si="0"/>
        <v>15000</v>
      </c>
      <c r="I86" s="4">
        <f t="shared" si="1"/>
        <v>15000</v>
      </c>
      <c r="J86" s="4" t="s">
        <v>2596</v>
      </c>
      <c r="K86" s="4" t="s">
        <v>2597</v>
      </c>
      <c r="L86" s="23" t="s">
        <v>2598</v>
      </c>
      <c r="M86" s="4" t="s">
        <v>122</v>
      </c>
      <c r="N86" s="4" t="s">
        <v>337</v>
      </c>
      <c r="O86" s="4">
        <v>15000</v>
      </c>
      <c r="P86" s="4">
        <v>15000</v>
      </c>
      <c r="Q86" s="50" t="s">
        <v>2691</v>
      </c>
      <c r="R86" s="36" t="s">
        <v>2613</v>
      </c>
      <c r="S86" s="37">
        <v>13212990267</v>
      </c>
    </row>
    <row r="87" spans="1:19">
      <c r="A87" s="4"/>
      <c r="B87" s="4"/>
      <c r="C87" s="4"/>
      <c r="D87" s="10"/>
      <c r="E87" s="10"/>
      <c r="F87" s="4"/>
      <c r="G87" s="4"/>
      <c r="H87" s="4"/>
      <c r="I87" s="4"/>
      <c r="J87" s="4"/>
      <c r="K87" s="4"/>
      <c r="L87" s="23"/>
      <c r="M87" s="4"/>
      <c r="N87" s="4"/>
      <c r="O87" s="4"/>
      <c r="P87" s="4"/>
      <c r="Q87" s="50" t="s">
        <v>2692</v>
      </c>
      <c r="R87" s="36" t="s">
        <v>2616</v>
      </c>
      <c r="S87" s="37">
        <v>17604541700</v>
      </c>
    </row>
    <row r="88" spans="1:19">
      <c r="A88" s="4">
        <v>10</v>
      </c>
      <c r="B88" s="4" t="s">
        <v>2693</v>
      </c>
      <c r="C88" s="4">
        <v>82.62</v>
      </c>
      <c r="D88" s="10">
        <f>H88/1000</f>
        <v>15</v>
      </c>
      <c r="E88" s="10">
        <v>15</v>
      </c>
      <c r="F88" s="4" t="s">
        <v>2694</v>
      </c>
      <c r="G88" s="4" t="s">
        <v>2595</v>
      </c>
      <c r="H88" s="4">
        <f t="shared" si="0"/>
        <v>15000</v>
      </c>
      <c r="I88" s="4">
        <f t="shared" si="1"/>
        <v>15000</v>
      </c>
      <c r="J88" s="4" t="s">
        <v>2596</v>
      </c>
      <c r="K88" s="4" t="s">
        <v>2597</v>
      </c>
      <c r="L88" s="23" t="s">
        <v>2598</v>
      </c>
      <c r="M88" s="4" t="s">
        <v>122</v>
      </c>
      <c r="N88" s="4" t="s">
        <v>2695</v>
      </c>
      <c r="O88" s="4">
        <v>15000</v>
      </c>
      <c r="P88" s="4">
        <v>15000</v>
      </c>
      <c r="Q88" s="50" t="s">
        <v>2696</v>
      </c>
      <c r="R88" s="36" t="s">
        <v>2601</v>
      </c>
      <c r="S88" s="51">
        <v>15845188500</v>
      </c>
    </row>
    <row r="89" spans="1:19">
      <c r="A89" s="4"/>
      <c r="B89" s="4"/>
      <c r="C89" s="4"/>
      <c r="D89" s="10"/>
      <c r="E89" s="10"/>
      <c r="F89" s="4"/>
      <c r="G89" s="4"/>
      <c r="H89" s="4"/>
      <c r="I89" s="4"/>
      <c r="J89" s="4"/>
      <c r="K89" s="4"/>
      <c r="L89" s="23"/>
      <c r="M89" s="4"/>
      <c r="N89" s="4"/>
      <c r="O89" s="4"/>
      <c r="P89" s="4"/>
      <c r="Q89" s="50" t="s">
        <v>2697</v>
      </c>
      <c r="R89" s="36" t="s">
        <v>2604</v>
      </c>
      <c r="S89" s="51">
        <v>13604695767</v>
      </c>
    </row>
    <row r="90" spans="1:19">
      <c r="A90" s="4">
        <v>11</v>
      </c>
      <c r="B90" s="4" t="s">
        <v>2698</v>
      </c>
      <c r="C90" s="4">
        <v>265</v>
      </c>
      <c r="D90" s="10">
        <f>I90/1000</f>
        <v>23</v>
      </c>
      <c r="E90" s="10">
        <v>23</v>
      </c>
      <c r="F90" s="4" t="s">
        <v>2699</v>
      </c>
      <c r="G90" s="4" t="s">
        <v>2683</v>
      </c>
      <c r="H90" s="4" t="s">
        <v>122</v>
      </c>
      <c r="I90" s="4">
        <f>P90+P92+P94+P96</f>
        <v>23000</v>
      </c>
      <c r="J90" s="4" t="s">
        <v>2700</v>
      </c>
      <c r="K90" s="4" t="s">
        <v>2555</v>
      </c>
      <c r="L90" s="23" t="s">
        <v>2701</v>
      </c>
      <c r="M90" s="4" t="s">
        <v>122</v>
      </c>
      <c r="N90" s="4" t="s">
        <v>2702</v>
      </c>
      <c r="O90" s="4" t="s">
        <v>122</v>
      </c>
      <c r="P90" s="4">
        <v>3800</v>
      </c>
      <c r="Q90" s="36" t="s">
        <v>2687</v>
      </c>
      <c r="R90" s="36" t="s">
        <v>2558</v>
      </c>
      <c r="S90" s="51">
        <v>13091515517</v>
      </c>
    </row>
    <row r="91" spans="1:19">
      <c r="A91" s="4"/>
      <c r="B91" s="4"/>
      <c r="C91" s="4"/>
      <c r="D91" s="10"/>
      <c r="E91" s="10"/>
      <c r="F91" s="4"/>
      <c r="G91" s="4"/>
      <c r="H91" s="4"/>
      <c r="I91" s="4"/>
      <c r="J91" s="4"/>
      <c r="K91" s="4"/>
      <c r="L91" s="23"/>
      <c r="M91" s="4"/>
      <c r="N91" s="4"/>
      <c r="O91" s="4"/>
      <c r="P91" s="4"/>
      <c r="Q91" s="36" t="s">
        <v>2688</v>
      </c>
      <c r="R91" s="36" t="s">
        <v>2561</v>
      </c>
      <c r="S91" s="51">
        <v>13069953383</v>
      </c>
    </row>
    <row r="92" spans="1:19">
      <c r="A92" s="4"/>
      <c r="B92" s="4"/>
      <c r="C92" s="4"/>
      <c r="D92" s="10"/>
      <c r="E92" s="10"/>
      <c r="F92" s="4"/>
      <c r="G92" s="4"/>
      <c r="H92" s="4"/>
      <c r="I92" s="4"/>
      <c r="J92" s="4"/>
      <c r="K92" s="4"/>
      <c r="L92" s="23"/>
      <c r="M92" s="4"/>
      <c r="N92" s="4" t="s">
        <v>2703</v>
      </c>
      <c r="O92" s="4" t="s">
        <v>122</v>
      </c>
      <c r="P92" s="4">
        <v>4000</v>
      </c>
      <c r="Q92" s="36" t="s">
        <v>2704</v>
      </c>
      <c r="R92" s="36" t="s">
        <v>2558</v>
      </c>
      <c r="S92" s="51">
        <v>15946638575</v>
      </c>
    </row>
    <row r="93" spans="1:19">
      <c r="A93" s="4"/>
      <c r="B93" s="4"/>
      <c r="C93" s="4"/>
      <c r="D93" s="10"/>
      <c r="E93" s="10"/>
      <c r="F93" s="4"/>
      <c r="G93" s="4"/>
      <c r="H93" s="4"/>
      <c r="I93" s="4"/>
      <c r="J93" s="4"/>
      <c r="K93" s="4"/>
      <c r="L93" s="23"/>
      <c r="M93" s="4"/>
      <c r="N93" s="4"/>
      <c r="O93" s="4"/>
      <c r="P93" s="4"/>
      <c r="Q93" s="36" t="s">
        <v>2705</v>
      </c>
      <c r="R93" s="36" t="s">
        <v>2561</v>
      </c>
      <c r="S93" s="51">
        <v>15946637789</v>
      </c>
    </row>
    <row r="94" spans="1:19">
      <c r="A94" s="4"/>
      <c r="B94" s="4"/>
      <c r="C94" s="4"/>
      <c r="D94" s="10"/>
      <c r="E94" s="10"/>
      <c r="F94" s="4"/>
      <c r="G94" s="4"/>
      <c r="H94" s="4"/>
      <c r="I94" s="4"/>
      <c r="J94" s="4"/>
      <c r="K94" s="4"/>
      <c r="L94" s="23"/>
      <c r="M94" s="4"/>
      <c r="N94" s="4" t="s">
        <v>2706</v>
      </c>
      <c r="O94" s="4" t="s">
        <v>122</v>
      </c>
      <c r="P94" s="4">
        <v>2400</v>
      </c>
      <c r="Q94" s="54" t="s">
        <v>2707</v>
      </c>
      <c r="R94" s="54" t="s">
        <v>2558</v>
      </c>
      <c r="S94" s="37">
        <v>18714658456</v>
      </c>
    </row>
    <row r="95" spans="1:19">
      <c r="A95" s="4"/>
      <c r="B95" s="4"/>
      <c r="C95" s="4"/>
      <c r="D95" s="10"/>
      <c r="E95" s="10"/>
      <c r="F95" s="4"/>
      <c r="G95" s="4"/>
      <c r="H95" s="4"/>
      <c r="I95" s="4"/>
      <c r="J95" s="4"/>
      <c r="K95" s="4"/>
      <c r="L95" s="23"/>
      <c r="M95" s="4"/>
      <c r="N95" s="4"/>
      <c r="O95" s="4"/>
      <c r="P95" s="4"/>
      <c r="Q95" s="54" t="s">
        <v>2708</v>
      </c>
      <c r="R95" s="54" t="s">
        <v>2561</v>
      </c>
      <c r="S95" s="37">
        <v>15146833777</v>
      </c>
    </row>
    <row r="96" ht="27" spans="1:19">
      <c r="A96" s="4"/>
      <c r="B96" s="4"/>
      <c r="C96" s="4"/>
      <c r="D96" s="10"/>
      <c r="E96" s="10"/>
      <c r="F96" s="4"/>
      <c r="G96" s="4"/>
      <c r="H96" s="4"/>
      <c r="I96" s="4"/>
      <c r="J96" s="4"/>
      <c r="K96" s="4"/>
      <c r="L96" s="23"/>
      <c r="M96" s="4"/>
      <c r="N96" s="4" t="s">
        <v>2709</v>
      </c>
      <c r="O96" s="4" t="s">
        <v>122</v>
      </c>
      <c r="P96" s="4">
        <v>12800</v>
      </c>
      <c r="Q96" s="36" t="s">
        <v>2710</v>
      </c>
      <c r="R96" s="36" t="s">
        <v>2711</v>
      </c>
      <c r="S96" s="51">
        <v>15145488678</v>
      </c>
    </row>
    <row r="97" spans="1:19">
      <c r="A97" s="4"/>
      <c r="B97" s="4"/>
      <c r="C97" s="4"/>
      <c r="D97" s="10"/>
      <c r="E97" s="10"/>
      <c r="F97" s="4"/>
      <c r="G97" s="4"/>
      <c r="H97" s="4"/>
      <c r="I97" s="4"/>
      <c r="J97" s="4"/>
      <c r="K97" s="4"/>
      <c r="L97" s="23"/>
      <c r="M97" s="4"/>
      <c r="N97" s="4"/>
      <c r="O97" s="4"/>
      <c r="P97" s="4"/>
      <c r="Q97" s="36" t="s">
        <v>2712</v>
      </c>
      <c r="R97" s="36" t="s">
        <v>2561</v>
      </c>
      <c r="S97" s="51">
        <v>13664680187</v>
      </c>
    </row>
    <row r="98" ht="38.25" spans="1:19">
      <c r="A98" s="4">
        <v>12</v>
      </c>
      <c r="B98" s="4" t="s">
        <v>2713</v>
      </c>
      <c r="C98" s="4">
        <v>109</v>
      </c>
      <c r="D98" s="10">
        <f>I98/1000</f>
        <v>7.1</v>
      </c>
      <c r="E98" s="10">
        <v>7.1</v>
      </c>
      <c r="F98" s="4" t="s">
        <v>2699</v>
      </c>
      <c r="G98" s="4" t="s">
        <v>2683</v>
      </c>
      <c r="H98" s="4" t="s">
        <v>122</v>
      </c>
      <c r="I98" s="4">
        <f>P98</f>
        <v>7100</v>
      </c>
      <c r="J98" s="4" t="s">
        <v>2714</v>
      </c>
      <c r="K98" s="4" t="s">
        <v>2573</v>
      </c>
      <c r="L98" s="23" t="s">
        <v>2715</v>
      </c>
      <c r="M98" s="4" t="s">
        <v>122</v>
      </c>
      <c r="N98" s="4" t="s">
        <v>2716</v>
      </c>
      <c r="O98" s="4" t="s">
        <v>122</v>
      </c>
      <c r="P98" s="4">
        <v>7100</v>
      </c>
      <c r="Q98" s="36" t="s">
        <v>2717</v>
      </c>
      <c r="R98" s="36" t="s">
        <v>2561</v>
      </c>
      <c r="S98" s="51">
        <v>15734685777</v>
      </c>
    </row>
  </sheetData>
  <sheetProtection formatCells="0" insertHyperlinks="0" autoFilter="0"/>
  <mergeCells count="292">
    <mergeCell ref="A1:S1"/>
    <mergeCell ref="A2:A4"/>
    <mergeCell ref="A5:A14"/>
    <mergeCell ref="A15:A27"/>
    <mergeCell ref="A28:A43"/>
    <mergeCell ref="A44:A47"/>
    <mergeCell ref="A48:A64"/>
    <mergeCell ref="A65:A70"/>
    <mergeCell ref="A71:A81"/>
    <mergeCell ref="A82:A85"/>
    <mergeCell ref="A86:A87"/>
    <mergeCell ref="A88:A89"/>
    <mergeCell ref="A90:A97"/>
    <mergeCell ref="B2:B4"/>
    <mergeCell ref="B5:B14"/>
    <mergeCell ref="B15:B27"/>
    <mergeCell ref="B28:B43"/>
    <mergeCell ref="B44:B47"/>
    <mergeCell ref="B48:B64"/>
    <mergeCell ref="B65:B70"/>
    <mergeCell ref="B71:B81"/>
    <mergeCell ref="B82:B85"/>
    <mergeCell ref="B86:B87"/>
    <mergeCell ref="B88:B89"/>
    <mergeCell ref="B90:B97"/>
    <mergeCell ref="C2:C4"/>
    <mergeCell ref="C5:C14"/>
    <mergeCell ref="C15:C27"/>
    <mergeCell ref="C28:C43"/>
    <mergeCell ref="C44:C47"/>
    <mergeCell ref="C48:C64"/>
    <mergeCell ref="C65:C70"/>
    <mergeCell ref="C71:C81"/>
    <mergeCell ref="C82:C85"/>
    <mergeCell ref="C86:C87"/>
    <mergeCell ref="C88:C89"/>
    <mergeCell ref="C90:C97"/>
    <mergeCell ref="D2:D4"/>
    <mergeCell ref="D5:D14"/>
    <mergeCell ref="D15:D27"/>
    <mergeCell ref="D28:D43"/>
    <mergeCell ref="D44:D47"/>
    <mergeCell ref="D48:D64"/>
    <mergeCell ref="D65:D70"/>
    <mergeCell ref="D71:D81"/>
    <mergeCell ref="D82:D84"/>
    <mergeCell ref="D86:D87"/>
    <mergeCell ref="D88:D89"/>
    <mergeCell ref="D90:D97"/>
    <mergeCell ref="E2:E4"/>
    <mergeCell ref="E5:E14"/>
    <mergeCell ref="E15:E27"/>
    <mergeCell ref="E28:E43"/>
    <mergeCell ref="E44:E47"/>
    <mergeCell ref="E48:E64"/>
    <mergeCell ref="E65:E70"/>
    <mergeCell ref="E71:E81"/>
    <mergeCell ref="E82:E85"/>
    <mergeCell ref="E86:E87"/>
    <mergeCell ref="E88:E89"/>
    <mergeCell ref="E90:E97"/>
    <mergeCell ref="F2:F4"/>
    <mergeCell ref="F5:F14"/>
    <mergeCell ref="F15:F27"/>
    <mergeCell ref="F28:F43"/>
    <mergeCell ref="F44:F47"/>
    <mergeCell ref="F48:F64"/>
    <mergeCell ref="F65:F70"/>
    <mergeCell ref="F71:F81"/>
    <mergeCell ref="F82:F84"/>
    <mergeCell ref="F86:F87"/>
    <mergeCell ref="F88:F89"/>
    <mergeCell ref="F90:F97"/>
    <mergeCell ref="G2:G4"/>
    <mergeCell ref="G5:G12"/>
    <mergeCell ref="G13:G14"/>
    <mergeCell ref="G15:G19"/>
    <mergeCell ref="G20:G23"/>
    <mergeCell ref="G24:G27"/>
    <mergeCell ref="G28:G32"/>
    <mergeCell ref="G33:G35"/>
    <mergeCell ref="G36:G41"/>
    <mergeCell ref="G42:G43"/>
    <mergeCell ref="G44:G45"/>
    <mergeCell ref="G46:G47"/>
    <mergeCell ref="G48:G53"/>
    <mergeCell ref="G55:G60"/>
    <mergeCell ref="G61:G64"/>
    <mergeCell ref="G65:G68"/>
    <mergeCell ref="G69:G70"/>
    <mergeCell ref="G71:G74"/>
    <mergeCell ref="G75:G79"/>
    <mergeCell ref="G80:G81"/>
    <mergeCell ref="G83:G84"/>
    <mergeCell ref="G86:G87"/>
    <mergeCell ref="G88:G89"/>
    <mergeCell ref="G90:G97"/>
    <mergeCell ref="H5:H12"/>
    <mergeCell ref="H13:H14"/>
    <mergeCell ref="H15:H19"/>
    <mergeCell ref="H20:H23"/>
    <mergeCell ref="H24:H27"/>
    <mergeCell ref="H28:H32"/>
    <mergeCell ref="H33:H35"/>
    <mergeCell ref="H36:H41"/>
    <mergeCell ref="H42:H43"/>
    <mergeCell ref="H44:H45"/>
    <mergeCell ref="H46:H47"/>
    <mergeCell ref="H48:H53"/>
    <mergeCell ref="H55:H60"/>
    <mergeCell ref="H61:H64"/>
    <mergeCell ref="H65:H68"/>
    <mergeCell ref="H69:H70"/>
    <mergeCell ref="H71:H74"/>
    <mergeCell ref="H75:H79"/>
    <mergeCell ref="H80:H81"/>
    <mergeCell ref="H83:H84"/>
    <mergeCell ref="H86:H87"/>
    <mergeCell ref="H88:H89"/>
    <mergeCell ref="H90:H97"/>
    <mergeCell ref="I5:I12"/>
    <mergeCell ref="I13:I14"/>
    <mergeCell ref="I15:I19"/>
    <mergeCell ref="I20:I23"/>
    <mergeCell ref="I24:I27"/>
    <mergeCell ref="I28:I32"/>
    <mergeCell ref="I33:I35"/>
    <mergeCell ref="I36:I41"/>
    <mergeCell ref="I42:I43"/>
    <mergeCell ref="I44:I45"/>
    <mergeCell ref="I46:I47"/>
    <mergeCell ref="I48:I53"/>
    <mergeCell ref="I55:I60"/>
    <mergeCell ref="I61:I64"/>
    <mergeCell ref="I65:I68"/>
    <mergeCell ref="I69:I70"/>
    <mergeCell ref="I71:I74"/>
    <mergeCell ref="I75:I79"/>
    <mergeCell ref="I80:I81"/>
    <mergeCell ref="I83:I84"/>
    <mergeCell ref="I86:I87"/>
    <mergeCell ref="I88:I89"/>
    <mergeCell ref="I90:I97"/>
    <mergeCell ref="J2:J4"/>
    <mergeCell ref="J5:J12"/>
    <mergeCell ref="J13:J14"/>
    <mergeCell ref="J15:J19"/>
    <mergeCell ref="J20:J23"/>
    <mergeCell ref="J24:J27"/>
    <mergeCell ref="J28:J32"/>
    <mergeCell ref="J33:J35"/>
    <mergeCell ref="J36:J41"/>
    <mergeCell ref="J42:J43"/>
    <mergeCell ref="J44:J45"/>
    <mergeCell ref="J46:J47"/>
    <mergeCell ref="J48:J53"/>
    <mergeCell ref="J55:J60"/>
    <mergeCell ref="J61:J64"/>
    <mergeCell ref="J65:J68"/>
    <mergeCell ref="J69:J70"/>
    <mergeCell ref="J71:J74"/>
    <mergeCell ref="J75:J79"/>
    <mergeCell ref="J80:J81"/>
    <mergeCell ref="J83:J84"/>
    <mergeCell ref="J86:J87"/>
    <mergeCell ref="J88:J89"/>
    <mergeCell ref="J90:J97"/>
    <mergeCell ref="K2:K4"/>
    <mergeCell ref="K5:K12"/>
    <mergeCell ref="K13:K14"/>
    <mergeCell ref="K15:K19"/>
    <mergeCell ref="K20:K23"/>
    <mergeCell ref="K24:K27"/>
    <mergeCell ref="K28:K32"/>
    <mergeCell ref="K33:K35"/>
    <mergeCell ref="K36:K41"/>
    <mergeCell ref="K42:K43"/>
    <mergeCell ref="K44:K45"/>
    <mergeCell ref="K46:K47"/>
    <mergeCell ref="K48:K53"/>
    <mergeCell ref="K55:K60"/>
    <mergeCell ref="K61:K64"/>
    <mergeCell ref="K65:K68"/>
    <mergeCell ref="K69:K70"/>
    <mergeCell ref="K71:K74"/>
    <mergeCell ref="K75:K79"/>
    <mergeCell ref="K80:K81"/>
    <mergeCell ref="K83:K84"/>
    <mergeCell ref="K86:K87"/>
    <mergeCell ref="K88:K89"/>
    <mergeCell ref="K90:K97"/>
    <mergeCell ref="L2:L4"/>
    <mergeCell ref="L5:L12"/>
    <mergeCell ref="L13:L14"/>
    <mergeCell ref="L15:L19"/>
    <mergeCell ref="L20:L23"/>
    <mergeCell ref="L24:L27"/>
    <mergeCell ref="L28:L32"/>
    <mergeCell ref="L33:L35"/>
    <mergeCell ref="L36:L41"/>
    <mergeCell ref="L42:L43"/>
    <mergeCell ref="L44:L45"/>
    <mergeCell ref="L46:L47"/>
    <mergeCell ref="L48:L53"/>
    <mergeCell ref="L55:L60"/>
    <mergeCell ref="L61:L64"/>
    <mergeCell ref="L65:L68"/>
    <mergeCell ref="L69:L70"/>
    <mergeCell ref="L71:L74"/>
    <mergeCell ref="L75:L79"/>
    <mergeCell ref="L80:L81"/>
    <mergeCell ref="L83:L84"/>
    <mergeCell ref="L86:L87"/>
    <mergeCell ref="L88:L89"/>
    <mergeCell ref="L90:L97"/>
    <mergeCell ref="M2:M4"/>
    <mergeCell ref="M13:M14"/>
    <mergeCell ref="M24:M27"/>
    <mergeCell ref="M36:M41"/>
    <mergeCell ref="M42:M43"/>
    <mergeCell ref="M44:M45"/>
    <mergeCell ref="M61:M64"/>
    <mergeCell ref="M69:M70"/>
    <mergeCell ref="M80:M81"/>
    <mergeCell ref="M83:M84"/>
    <mergeCell ref="M86:M87"/>
    <mergeCell ref="M88:M89"/>
    <mergeCell ref="M90:M97"/>
    <mergeCell ref="N2:N4"/>
    <mergeCell ref="N13:N14"/>
    <mergeCell ref="N24:N25"/>
    <mergeCell ref="N26:N27"/>
    <mergeCell ref="N36:N37"/>
    <mergeCell ref="N38:N39"/>
    <mergeCell ref="N40:N41"/>
    <mergeCell ref="N42:N43"/>
    <mergeCell ref="N44:N45"/>
    <mergeCell ref="N58:N59"/>
    <mergeCell ref="N61:N62"/>
    <mergeCell ref="N63:N64"/>
    <mergeCell ref="N69:N70"/>
    <mergeCell ref="N80:N81"/>
    <mergeCell ref="N83:N84"/>
    <mergeCell ref="N86:N87"/>
    <mergeCell ref="N88:N89"/>
    <mergeCell ref="N90:N91"/>
    <mergeCell ref="N92:N93"/>
    <mergeCell ref="N94:N95"/>
    <mergeCell ref="N96:N97"/>
    <mergeCell ref="O13:O14"/>
    <mergeCell ref="O24:O25"/>
    <mergeCell ref="O26:O27"/>
    <mergeCell ref="O36:O37"/>
    <mergeCell ref="O38:O39"/>
    <mergeCell ref="O40:O41"/>
    <mergeCell ref="O42:O43"/>
    <mergeCell ref="O44:O45"/>
    <mergeCell ref="O61:O62"/>
    <mergeCell ref="O63:O64"/>
    <mergeCell ref="O69:O70"/>
    <mergeCell ref="O80:O81"/>
    <mergeCell ref="O83:O84"/>
    <mergeCell ref="O86:O87"/>
    <mergeCell ref="O88:O89"/>
    <mergeCell ref="O90:O91"/>
    <mergeCell ref="O92:O93"/>
    <mergeCell ref="O94:O95"/>
    <mergeCell ref="O96:O97"/>
    <mergeCell ref="P13:P14"/>
    <mergeCell ref="P24:P25"/>
    <mergeCell ref="P26:P27"/>
    <mergeCell ref="P36:P37"/>
    <mergeCell ref="P38:P39"/>
    <mergeCell ref="P40:P41"/>
    <mergeCell ref="P42:P43"/>
    <mergeCell ref="P44:P45"/>
    <mergeCell ref="P61:P62"/>
    <mergeCell ref="P63:P64"/>
    <mergeCell ref="P69:P70"/>
    <mergeCell ref="P80:P81"/>
    <mergeCell ref="P83:P84"/>
    <mergeCell ref="P86:P87"/>
    <mergeCell ref="P88:P89"/>
    <mergeCell ref="P90:P91"/>
    <mergeCell ref="P92:P93"/>
    <mergeCell ref="P94:P95"/>
    <mergeCell ref="P96:P97"/>
    <mergeCell ref="Q2:Q4"/>
    <mergeCell ref="R2:R4"/>
    <mergeCell ref="S2:S4"/>
    <mergeCell ref="O2:P3"/>
    <mergeCell ref="H2:I3"/>
  </mergeCell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63"/>
  <sheetViews>
    <sheetView workbookViewId="0">
      <selection activeCell="V19" sqref="V19"/>
    </sheetView>
  </sheetViews>
  <sheetFormatPr defaultColWidth="9" defaultRowHeight="13.5"/>
  <cols>
    <col min="1" max="1" width="10.5" customWidth="true"/>
    <col min="2" max="2" width="11.625" customWidth="true"/>
    <col min="3" max="14" width="4.125" style="246" customWidth="true"/>
    <col min="15" max="15" width="11.625" style="246" customWidth="true"/>
    <col min="16" max="16" width="5.5" customWidth="true"/>
  </cols>
  <sheetData>
    <row r="1" ht="15" customHeight="true" spans="1:1">
      <c r="A1" t="s">
        <v>438</v>
      </c>
    </row>
    <row r="2" ht="26" customHeight="true" spans="2:14">
      <c r="B2" s="343" t="s">
        <v>439</v>
      </c>
      <c r="C2" s="188"/>
      <c r="D2" s="188"/>
      <c r="E2" s="188"/>
      <c r="F2" s="188"/>
      <c r="G2" s="188"/>
      <c r="H2" s="188"/>
      <c r="I2" s="188"/>
      <c r="J2" s="188"/>
      <c r="K2" s="188"/>
      <c r="L2" s="188"/>
      <c r="M2" s="188"/>
      <c r="N2" s="188"/>
    </row>
    <row r="3" ht="42" customHeight="true" spans="2:27">
      <c r="B3" s="344" t="s">
        <v>440</v>
      </c>
      <c r="C3" s="345" t="s">
        <v>441</v>
      </c>
      <c r="D3" s="345" t="s">
        <v>442</v>
      </c>
      <c r="E3" s="345" t="s">
        <v>443</v>
      </c>
      <c r="F3" s="345" t="s">
        <v>444</v>
      </c>
      <c r="G3" s="345" t="s">
        <v>445</v>
      </c>
      <c r="H3" s="345" t="s">
        <v>446</v>
      </c>
      <c r="I3" s="345" t="s">
        <v>447</v>
      </c>
      <c r="J3" s="345" t="s">
        <v>448</v>
      </c>
      <c r="K3" s="345" t="s">
        <v>449</v>
      </c>
      <c r="L3" s="345" t="s">
        <v>450</v>
      </c>
      <c r="M3" s="345" t="s">
        <v>451</v>
      </c>
      <c r="N3" s="357" t="s">
        <v>452</v>
      </c>
      <c r="O3" s="357"/>
      <c r="P3" s="62" t="s">
        <v>2</v>
      </c>
      <c r="Q3" s="62" t="s">
        <v>3</v>
      </c>
      <c r="R3" s="62" t="s">
        <v>453</v>
      </c>
      <c r="S3" s="62">
        <v>1</v>
      </c>
      <c r="T3" s="62">
        <v>2</v>
      </c>
      <c r="U3" s="62">
        <v>3</v>
      </c>
      <c r="V3" s="62">
        <v>4</v>
      </c>
      <c r="W3" s="62">
        <v>5</v>
      </c>
      <c r="X3" s="62">
        <v>6</v>
      </c>
      <c r="Y3" s="62">
        <v>7</v>
      </c>
      <c r="Z3" s="62">
        <v>8</v>
      </c>
      <c r="AA3" s="62">
        <v>9</v>
      </c>
    </row>
    <row r="4" spans="2:27">
      <c r="B4" s="294" t="s">
        <v>454</v>
      </c>
      <c r="C4" s="279">
        <v>6</v>
      </c>
      <c r="D4" s="279">
        <v>6</v>
      </c>
      <c r="E4" s="279">
        <v>1</v>
      </c>
      <c r="F4" s="279">
        <v>7</v>
      </c>
      <c r="G4" s="279">
        <v>5</v>
      </c>
      <c r="H4" s="279">
        <v>2</v>
      </c>
      <c r="I4" s="279">
        <v>5</v>
      </c>
      <c r="J4" s="279">
        <v>7</v>
      </c>
      <c r="K4" s="279">
        <v>9</v>
      </c>
      <c r="L4" s="279">
        <v>7</v>
      </c>
      <c r="M4" s="279">
        <v>5</v>
      </c>
      <c r="N4" s="358">
        <v>60</v>
      </c>
      <c r="O4" s="358"/>
      <c r="P4" s="62">
        <v>1</v>
      </c>
      <c r="Q4" s="62" t="s">
        <v>17</v>
      </c>
      <c r="R4" s="62" t="s">
        <v>455</v>
      </c>
      <c r="S4" s="62" t="s">
        <v>456</v>
      </c>
      <c r="T4" s="62" t="s">
        <v>457</v>
      </c>
      <c r="U4" s="62" t="s">
        <v>458</v>
      </c>
      <c r="V4" s="62" t="s">
        <v>459</v>
      </c>
      <c r="W4" s="62" t="s">
        <v>460</v>
      </c>
      <c r="X4" s="62" t="s">
        <v>461</v>
      </c>
      <c r="Y4" s="62" t="s">
        <v>96</v>
      </c>
      <c r="Z4" s="62"/>
      <c r="AA4" s="62"/>
    </row>
    <row r="5" spans="2:27">
      <c r="B5" s="346" t="s">
        <v>462</v>
      </c>
      <c r="C5" s="347">
        <v>4</v>
      </c>
      <c r="D5" s="347">
        <v>3</v>
      </c>
      <c r="E5" s="347">
        <v>1</v>
      </c>
      <c r="F5" s="347">
        <v>5</v>
      </c>
      <c r="G5" s="347">
        <v>3</v>
      </c>
      <c r="H5" s="347">
        <v>2</v>
      </c>
      <c r="I5" s="347">
        <v>2</v>
      </c>
      <c r="J5" s="347">
        <v>5</v>
      </c>
      <c r="K5" s="347">
        <v>5</v>
      </c>
      <c r="L5" s="347">
        <v>3</v>
      </c>
      <c r="M5" s="347">
        <v>5</v>
      </c>
      <c r="N5" s="359">
        <f>SUM(河湖分布!$C$5:$M$5)</f>
        <v>38</v>
      </c>
      <c r="O5" s="359"/>
      <c r="P5" s="62"/>
      <c r="Q5" s="62" t="s">
        <v>17</v>
      </c>
      <c r="R5" s="62" t="s">
        <v>463</v>
      </c>
      <c r="S5" s="62" t="s">
        <v>464</v>
      </c>
      <c r="T5" s="62" t="s">
        <v>465</v>
      </c>
      <c r="U5" s="62"/>
      <c r="V5" s="62"/>
      <c r="W5" s="62"/>
      <c r="X5" s="62"/>
      <c r="Y5" s="62"/>
      <c r="Z5" s="62"/>
      <c r="AA5" s="62"/>
    </row>
    <row r="6" spans="2:27">
      <c r="B6" s="346" t="s">
        <v>466</v>
      </c>
      <c r="C6" s="348">
        <v>2</v>
      </c>
      <c r="D6" s="348">
        <v>3</v>
      </c>
      <c r="E6" s="348">
        <v>0</v>
      </c>
      <c r="F6" s="348">
        <v>2</v>
      </c>
      <c r="G6" s="348">
        <v>2</v>
      </c>
      <c r="H6" s="348">
        <v>0</v>
      </c>
      <c r="I6" s="348">
        <v>3</v>
      </c>
      <c r="J6" s="348">
        <v>2</v>
      </c>
      <c r="K6" s="348">
        <v>4</v>
      </c>
      <c r="L6" s="348">
        <v>2</v>
      </c>
      <c r="M6" s="348">
        <v>0</v>
      </c>
      <c r="N6" s="360">
        <f>SUM(河湖分布!$C$6:$M$6)</f>
        <v>20</v>
      </c>
      <c r="O6" s="360"/>
      <c r="P6" s="62"/>
      <c r="Q6" s="62" t="s">
        <v>17</v>
      </c>
      <c r="R6" s="62" t="s">
        <v>467</v>
      </c>
      <c r="S6" s="62" t="s">
        <v>468</v>
      </c>
      <c r="T6" s="62" t="s">
        <v>469</v>
      </c>
      <c r="U6" s="62" t="s">
        <v>470</v>
      </c>
      <c r="V6" s="62" t="s">
        <v>471</v>
      </c>
      <c r="W6" s="62" t="s">
        <v>472</v>
      </c>
      <c r="X6" s="62" t="s">
        <v>473</v>
      </c>
      <c r="Y6" s="62"/>
      <c r="Z6" s="62"/>
      <c r="AA6" s="62"/>
    </row>
    <row r="7" spans="2:27">
      <c r="B7" s="346" t="s">
        <v>474</v>
      </c>
      <c r="C7" s="349">
        <v>0</v>
      </c>
      <c r="D7" s="349">
        <v>0</v>
      </c>
      <c r="E7" s="349">
        <v>0</v>
      </c>
      <c r="F7" s="349">
        <v>0</v>
      </c>
      <c r="G7" s="349">
        <v>0</v>
      </c>
      <c r="H7" s="349">
        <v>0</v>
      </c>
      <c r="I7" s="349">
        <v>0</v>
      </c>
      <c r="J7" s="349">
        <v>0</v>
      </c>
      <c r="K7" s="349">
        <v>0</v>
      </c>
      <c r="L7" s="349">
        <v>2</v>
      </c>
      <c r="M7" s="349">
        <v>0</v>
      </c>
      <c r="N7" s="349">
        <v>2</v>
      </c>
      <c r="O7" s="349"/>
      <c r="P7" s="62">
        <v>2</v>
      </c>
      <c r="Q7" s="62" t="s">
        <v>475</v>
      </c>
      <c r="R7" s="62" t="s">
        <v>476</v>
      </c>
      <c r="S7" s="62" t="s">
        <v>477</v>
      </c>
      <c r="T7" s="62" t="s">
        <v>478</v>
      </c>
      <c r="U7" s="62"/>
      <c r="V7" s="62"/>
      <c r="W7" s="62"/>
      <c r="X7" s="62"/>
      <c r="Y7" s="62"/>
      <c r="Z7" s="62"/>
      <c r="AA7" s="62"/>
    </row>
    <row r="8" spans="2:27">
      <c r="B8" s="350" t="s">
        <v>17</v>
      </c>
      <c r="C8" s="347">
        <v>1</v>
      </c>
      <c r="D8" s="347"/>
      <c r="E8" s="347">
        <v>1</v>
      </c>
      <c r="F8" s="347"/>
      <c r="G8" s="347"/>
      <c r="H8" s="347">
        <v>1</v>
      </c>
      <c r="I8" s="347"/>
      <c r="J8" s="347"/>
      <c r="K8" s="347"/>
      <c r="L8" s="347"/>
      <c r="M8" s="347"/>
      <c r="N8" s="359">
        <v>3</v>
      </c>
      <c r="O8" s="359"/>
      <c r="P8" s="62">
        <v>3</v>
      </c>
      <c r="Q8" s="62" t="s">
        <v>479</v>
      </c>
      <c r="R8" s="62" t="s">
        <v>480</v>
      </c>
      <c r="S8" s="62" t="s">
        <v>481</v>
      </c>
      <c r="T8" s="62" t="s">
        <v>482</v>
      </c>
      <c r="U8" s="62" t="s">
        <v>483</v>
      </c>
      <c r="V8" s="62" t="s">
        <v>484</v>
      </c>
      <c r="W8" s="62" t="s">
        <v>485</v>
      </c>
      <c r="X8" s="62"/>
      <c r="Y8" s="62"/>
      <c r="Z8" s="62"/>
      <c r="AA8" s="62"/>
    </row>
    <row r="9" spans="2:27">
      <c r="B9" s="350" t="s">
        <v>475</v>
      </c>
      <c r="C9" s="347"/>
      <c r="D9" s="347"/>
      <c r="E9" s="347"/>
      <c r="F9" s="347">
        <v>1</v>
      </c>
      <c r="G9" s="347"/>
      <c r="H9" s="347"/>
      <c r="I9" s="347"/>
      <c r="J9" s="347"/>
      <c r="K9" s="347"/>
      <c r="L9" s="347"/>
      <c r="M9" s="347"/>
      <c r="N9" s="359">
        <v>1</v>
      </c>
      <c r="O9" s="359"/>
      <c r="P9" s="62"/>
      <c r="Q9" s="62" t="s">
        <v>479</v>
      </c>
      <c r="R9" s="62" t="s">
        <v>486</v>
      </c>
      <c r="S9" s="62" t="s">
        <v>487</v>
      </c>
      <c r="T9" s="62" t="s">
        <v>488</v>
      </c>
      <c r="U9" s="62" t="s">
        <v>489</v>
      </c>
      <c r="V9" s="62" t="s">
        <v>490</v>
      </c>
      <c r="W9" s="62" t="s">
        <v>416</v>
      </c>
      <c r="X9" s="62" t="s">
        <v>491</v>
      </c>
      <c r="Y9" s="62" t="s">
        <v>492</v>
      </c>
      <c r="Z9" s="62" t="s">
        <v>493</v>
      </c>
      <c r="AA9" s="62"/>
    </row>
    <row r="10" spans="2:27">
      <c r="B10" s="350" t="s">
        <v>494</v>
      </c>
      <c r="C10" s="347"/>
      <c r="D10" s="347"/>
      <c r="E10" s="347"/>
      <c r="F10" s="347">
        <v>1</v>
      </c>
      <c r="G10" s="347"/>
      <c r="H10" s="347"/>
      <c r="I10" s="347"/>
      <c r="J10" s="347"/>
      <c r="K10" s="347">
        <v>1</v>
      </c>
      <c r="L10" s="347"/>
      <c r="M10" s="347"/>
      <c r="N10" s="359">
        <v>2</v>
      </c>
      <c r="O10" s="359"/>
      <c r="P10" s="62"/>
      <c r="Q10" s="62" t="s">
        <v>479</v>
      </c>
      <c r="R10" s="62" t="s">
        <v>476</v>
      </c>
      <c r="S10" s="62" t="s">
        <v>495</v>
      </c>
      <c r="T10" s="62" t="s">
        <v>496</v>
      </c>
      <c r="U10" s="62" t="s">
        <v>497</v>
      </c>
      <c r="V10" s="62"/>
      <c r="W10" s="62"/>
      <c r="X10" s="62"/>
      <c r="Y10" s="62"/>
      <c r="Z10" s="62"/>
      <c r="AA10" s="62"/>
    </row>
    <row r="11" spans="2:27">
      <c r="B11" s="350" t="s">
        <v>479</v>
      </c>
      <c r="C11" s="347"/>
      <c r="D11" s="347"/>
      <c r="E11" s="347"/>
      <c r="F11" s="347">
        <v>1</v>
      </c>
      <c r="G11" s="347">
        <v>1</v>
      </c>
      <c r="H11" s="347"/>
      <c r="I11" s="347">
        <v>1</v>
      </c>
      <c r="J11" s="347">
        <v>1</v>
      </c>
      <c r="K11" s="347">
        <v>1</v>
      </c>
      <c r="L11" s="347"/>
      <c r="M11" s="347">
        <v>1</v>
      </c>
      <c r="N11" s="359">
        <v>6</v>
      </c>
      <c r="O11" s="359"/>
      <c r="P11" s="62"/>
      <c r="Q11" s="62" t="s">
        <v>479</v>
      </c>
      <c r="R11" s="62" t="s">
        <v>498</v>
      </c>
      <c r="S11" s="62" t="s">
        <v>499</v>
      </c>
      <c r="T11" s="62" t="s">
        <v>429</v>
      </c>
      <c r="U11" s="62" t="s">
        <v>500</v>
      </c>
      <c r="V11" s="62" t="s">
        <v>501</v>
      </c>
      <c r="W11" s="62" t="s">
        <v>502</v>
      </c>
      <c r="X11" s="62" t="s">
        <v>503</v>
      </c>
      <c r="Y11" s="62"/>
      <c r="Z11" s="62"/>
      <c r="AA11" s="62"/>
    </row>
    <row r="12" spans="2:27">
      <c r="B12" s="350" t="s">
        <v>504</v>
      </c>
      <c r="C12" s="347"/>
      <c r="D12" s="347">
        <v>1</v>
      </c>
      <c r="E12" s="347"/>
      <c r="F12" s="347"/>
      <c r="G12" s="347"/>
      <c r="H12" s="347"/>
      <c r="I12" s="347"/>
      <c r="J12" s="347"/>
      <c r="K12" s="347"/>
      <c r="L12" s="347"/>
      <c r="M12" s="347"/>
      <c r="N12" s="359">
        <v>1</v>
      </c>
      <c r="O12" s="359"/>
      <c r="P12" s="62"/>
      <c r="Q12" s="62" t="s">
        <v>479</v>
      </c>
      <c r="R12" s="62" t="s">
        <v>505</v>
      </c>
      <c r="S12" s="62" t="s">
        <v>506</v>
      </c>
      <c r="T12" s="62" t="s">
        <v>507</v>
      </c>
      <c r="U12" s="62" t="s">
        <v>508</v>
      </c>
      <c r="V12" s="62" t="s">
        <v>509</v>
      </c>
      <c r="W12" s="62"/>
      <c r="X12" s="62"/>
      <c r="Y12" s="62"/>
      <c r="Z12" s="62"/>
      <c r="AA12" s="62"/>
    </row>
    <row r="13" spans="2:27">
      <c r="B13" s="350" t="s">
        <v>510</v>
      </c>
      <c r="C13" s="347"/>
      <c r="D13" s="347"/>
      <c r="E13" s="347"/>
      <c r="F13" s="347"/>
      <c r="G13" s="347"/>
      <c r="H13" s="347"/>
      <c r="I13" s="347">
        <v>1</v>
      </c>
      <c r="J13" s="347">
        <v>1</v>
      </c>
      <c r="K13" s="347"/>
      <c r="L13" s="347">
        <v>1</v>
      </c>
      <c r="M13" s="347">
        <v>1</v>
      </c>
      <c r="N13" s="359">
        <v>4</v>
      </c>
      <c r="O13" s="359"/>
      <c r="P13" s="62"/>
      <c r="Q13" s="62" t="s">
        <v>479</v>
      </c>
      <c r="R13" s="62" t="s">
        <v>511</v>
      </c>
      <c r="S13" s="62" t="s">
        <v>512</v>
      </c>
      <c r="T13" s="62" t="s">
        <v>513</v>
      </c>
      <c r="U13" s="62"/>
      <c r="V13" s="62"/>
      <c r="W13" s="62"/>
      <c r="X13" s="62"/>
      <c r="Y13" s="62"/>
      <c r="Z13" s="62"/>
      <c r="AA13" s="62"/>
    </row>
    <row r="14" spans="2:27">
      <c r="B14" s="350" t="s">
        <v>514</v>
      </c>
      <c r="C14" s="347"/>
      <c r="D14" s="347"/>
      <c r="E14" s="347"/>
      <c r="F14" s="347">
        <v>1</v>
      </c>
      <c r="G14" s="347"/>
      <c r="H14" s="347"/>
      <c r="I14" s="347"/>
      <c r="J14" s="347"/>
      <c r="K14" s="347">
        <v>1</v>
      </c>
      <c r="L14" s="347"/>
      <c r="M14" s="347"/>
      <c r="N14" s="359">
        <v>2</v>
      </c>
      <c r="O14" s="359"/>
      <c r="P14" s="62">
        <v>4</v>
      </c>
      <c r="Q14" s="62" t="s">
        <v>494</v>
      </c>
      <c r="R14" s="62" t="s">
        <v>486</v>
      </c>
      <c r="S14" s="62" t="s">
        <v>68</v>
      </c>
      <c r="T14" s="62" t="s">
        <v>515</v>
      </c>
      <c r="U14" s="62" t="s">
        <v>516</v>
      </c>
      <c r="V14" s="62" t="s">
        <v>517</v>
      </c>
      <c r="W14" s="62"/>
      <c r="X14" s="62"/>
      <c r="Y14" s="62"/>
      <c r="Z14" s="62"/>
      <c r="AA14" s="62"/>
    </row>
    <row r="15" spans="2:27">
      <c r="B15" s="350" t="s">
        <v>518</v>
      </c>
      <c r="C15" s="347">
        <v>1</v>
      </c>
      <c r="D15" s="347"/>
      <c r="E15" s="347"/>
      <c r="F15" s="347"/>
      <c r="G15" s="347"/>
      <c r="H15" s="347"/>
      <c r="I15" s="347"/>
      <c r="J15" s="347">
        <v>1</v>
      </c>
      <c r="K15" s="347"/>
      <c r="L15" s="347"/>
      <c r="M15" s="347"/>
      <c r="N15" s="359">
        <v>2</v>
      </c>
      <c r="O15" s="359"/>
      <c r="P15" s="62"/>
      <c r="Q15" s="62" t="s">
        <v>494</v>
      </c>
      <c r="R15" s="62" t="s">
        <v>476</v>
      </c>
      <c r="S15" s="62" t="s">
        <v>519</v>
      </c>
      <c r="T15" s="62" t="s">
        <v>520</v>
      </c>
      <c r="U15" s="62" t="s">
        <v>521</v>
      </c>
      <c r="V15" s="62"/>
      <c r="W15" s="62"/>
      <c r="X15" s="62"/>
      <c r="Y15" s="62"/>
      <c r="Z15" s="62"/>
      <c r="AA15" s="62"/>
    </row>
    <row r="16" spans="2:27">
      <c r="B16" s="350" t="s">
        <v>522</v>
      </c>
      <c r="C16" s="347">
        <v>1</v>
      </c>
      <c r="D16" s="347">
        <v>1</v>
      </c>
      <c r="E16" s="347"/>
      <c r="F16" s="347"/>
      <c r="G16" s="347"/>
      <c r="H16" s="347"/>
      <c r="I16" s="347"/>
      <c r="J16" s="347">
        <v>1</v>
      </c>
      <c r="K16" s="347"/>
      <c r="L16" s="347"/>
      <c r="M16" s="347"/>
      <c r="N16" s="359">
        <v>3</v>
      </c>
      <c r="O16" s="359"/>
      <c r="P16" s="62">
        <v>5</v>
      </c>
      <c r="Q16" s="62" t="s">
        <v>510</v>
      </c>
      <c r="R16" s="62" t="s">
        <v>505</v>
      </c>
      <c r="S16" s="62" t="s">
        <v>523</v>
      </c>
      <c r="T16" s="62" t="s">
        <v>524</v>
      </c>
      <c r="U16" s="62" t="s">
        <v>525</v>
      </c>
      <c r="V16" s="62"/>
      <c r="W16" s="62"/>
      <c r="X16" s="62"/>
      <c r="Y16" s="62"/>
      <c r="Z16" s="62"/>
      <c r="AA16" s="62"/>
    </row>
    <row r="17" spans="2:27">
      <c r="B17" s="351" t="s">
        <v>526</v>
      </c>
      <c r="C17" s="352"/>
      <c r="D17" s="352">
        <v>1</v>
      </c>
      <c r="E17" s="352"/>
      <c r="F17" s="352"/>
      <c r="G17" s="352"/>
      <c r="H17" s="352"/>
      <c r="I17" s="352"/>
      <c r="J17" s="352">
        <v>1</v>
      </c>
      <c r="K17" s="352"/>
      <c r="L17" s="352"/>
      <c r="M17" s="352"/>
      <c r="N17" s="361">
        <v>2</v>
      </c>
      <c r="O17" s="361"/>
      <c r="P17" s="62"/>
      <c r="Q17" s="62" t="s">
        <v>510</v>
      </c>
      <c r="R17" s="62" t="s">
        <v>527</v>
      </c>
      <c r="S17" s="62" t="s">
        <v>528</v>
      </c>
      <c r="T17" s="62"/>
      <c r="U17" s="62"/>
      <c r="V17" s="62"/>
      <c r="W17" s="62"/>
      <c r="X17" s="62"/>
      <c r="Y17" s="62"/>
      <c r="Z17" s="62"/>
      <c r="AA17" s="62"/>
    </row>
    <row r="18" spans="2:27">
      <c r="B18" s="350" t="s">
        <v>529</v>
      </c>
      <c r="C18" s="347">
        <v>1</v>
      </c>
      <c r="D18" s="347"/>
      <c r="E18" s="347"/>
      <c r="F18" s="347"/>
      <c r="G18" s="347"/>
      <c r="H18" s="347"/>
      <c r="I18" s="347"/>
      <c r="J18" s="347"/>
      <c r="K18" s="347"/>
      <c r="L18" s="347">
        <v>1</v>
      </c>
      <c r="M18" s="347"/>
      <c r="N18" s="359">
        <v>2</v>
      </c>
      <c r="O18" s="359"/>
      <c r="P18" s="62"/>
      <c r="Q18" s="62" t="s">
        <v>510</v>
      </c>
      <c r="R18" s="62" t="s">
        <v>480</v>
      </c>
      <c r="S18" s="62" t="s">
        <v>530</v>
      </c>
      <c r="T18" s="62" t="s">
        <v>531</v>
      </c>
      <c r="U18" s="62" t="s">
        <v>318</v>
      </c>
      <c r="V18" s="62" t="s">
        <v>333</v>
      </c>
      <c r="W18" s="62" t="s">
        <v>532</v>
      </c>
      <c r="X18" s="62"/>
      <c r="Y18" s="62"/>
      <c r="Z18" s="62"/>
      <c r="AA18" s="62"/>
    </row>
    <row r="19" spans="2:27">
      <c r="B19" s="350" t="s">
        <v>533</v>
      </c>
      <c r="C19" s="347"/>
      <c r="D19" s="347"/>
      <c r="E19" s="347"/>
      <c r="F19" s="347"/>
      <c r="G19" s="347"/>
      <c r="H19" s="347"/>
      <c r="I19" s="347"/>
      <c r="J19" s="347"/>
      <c r="K19" s="347"/>
      <c r="L19" s="347"/>
      <c r="M19" s="347">
        <v>1</v>
      </c>
      <c r="N19" s="359">
        <v>1</v>
      </c>
      <c r="O19" s="359"/>
      <c r="P19" s="62"/>
      <c r="Q19" s="62" t="s">
        <v>510</v>
      </c>
      <c r="R19" s="62" t="s">
        <v>511</v>
      </c>
      <c r="S19" s="62" t="s">
        <v>512</v>
      </c>
      <c r="T19" s="62"/>
      <c r="U19" s="62"/>
      <c r="V19" s="62"/>
      <c r="W19" s="62"/>
      <c r="X19" s="62"/>
      <c r="Y19" s="62"/>
      <c r="Z19" s="62"/>
      <c r="AA19" s="62"/>
    </row>
    <row r="20" spans="2:27">
      <c r="B20" s="350" t="s">
        <v>534</v>
      </c>
      <c r="C20" s="347"/>
      <c r="D20" s="347"/>
      <c r="E20" s="347"/>
      <c r="F20" s="347"/>
      <c r="G20" s="347"/>
      <c r="H20" s="347">
        <v>1</v>
      </c>
      <c r="I20" s="347"/>
      <c r="J20" s="347"/>
      <c r="K20" s="347"/>
      <c r="L20" s="347"/>
      <c r="M20" s="347">
        <v>1</v>
      </c>
      <c r="N20" s="359">
        <v>2</v>
      </c>
      <c r="O20" s="359"/>
      <c r="P20" s="62">
        <v>6</v>
      </c>
      <c r="Q20" s="62" t="s">
        <v>514</v>
      </c>
      <c r="R20" s="62" t="s">
        <v>486</v>
      </c>
      <c r="S20" s="62" t="s">
        <v>535</v>
      </c>
      <c r="T20" s="62" t="s">
        <v>536</v>
      </c>
      <c r="U20" s="62" t="s">
        <v>492</v>
      </c>
      <c r="V20" s="62" t="s">
        <v>537</v>
      </c>
      <c r="W20" s="62" t="s">
        <v>538</v>
      </c>
      <c r="X20" s="62"/>
      <c r="Y20" s="62"/>
      <c r="Z20" s="62"/>
      <c r="AA20" s="62"/>
    </row>
    <row r="21" spans="2:27">
      <c r="B21" s="350" t="s">
        <v>539</v>
      </c>
      <c r="C21" s="347"/>
      <c r="D21" s="347"/>
      <c r="E21" s="347"/>
      <c r="F21" s="347"/>
      <c r="G21" s="347">
        <v>1</v>
      </c>
      <c r="H21" s="347"/>
      <c r="I21" s="347"/>
      <c r="J21" s="347"/>
      <c r="K21" s="347"/>
      <c r="L21" s="347"/>
      <c r="M21" s="347">
        <v>1</v>
      </c>
      <c r="N21" s="359">
        <v>2</v>
      </c>
      <c r="O21" s="359"/>
      <c r="P21" s="62"/>
      <c r="Q21" s="62" t="s">
        <v>514</v>
      </c>
      <c r="R21" s="62" t="s">
        <v>476</v>
      </c>
      <c r="S21" s="62" t="s">
        <v>540</v>
      </c>
      <c r="T21" s="62" t="s">
        <v>541</v>
      </c>
      <c r="U21" s="62" t="s">
        <v>542</v>
      </c>
      <c r="V21" s="62" t="s">
        <v>496</v>
      </c>
      <c r="W21" s="62"/>
      <c r="X21" s="62"/>
      <c r="Y21" s="62"/>
      <c r="Z21" s="62"/>
      <c r="AA21" s="62"/>
    </row>
    <row r="22" spans="2:27">
      <c r="B22" s="350" t="s">
        <v>543</v>
      </c>
      <c r="C22" s="347"/>
      <c r="D22" s="347"/>
      <c r="E22" s="347"/>
      <c r="F22" s="347">
        <v>1</v>
      </c>
      <c r="G22" s="347"/>
      <c r="H22" s="347"/>
      <c r="I22" s="347"/>
      <c r="J22" s="347"/>
      <c r="K22" s="347">
        <v>1</v>
      </c>
      <c r="L22" s="347"/>
      <c r="M22" s="347"/>
      <c r="N22" s="359">
        <v>2</v>
      </c>
      <c r="O22" s="359"/>
      <c r="P22" s="362">
        <v>7</v>
      </c>
      <c r="Q22" s="362" t="s">
        <v>504</v>
      </c>
      <c r="R22" s="62" t="s">
        <v>544</v>
      </c>
      <c r="S22" s="62" t="s">
        <v>545</v>
      </c>
      <c r="T22" s="62" t="s">
        <v>546</v>
      </c>
      <c r="U22" s="62"/>
      <c r="V22" s="62"/>
      <c r="W22" s="62"/>
      <c r="X22" s="62"/>
      <c r="Y22" s="62"/>
      <c r="Z22" s="62"/>
      <c r="AA22" s="62"/>
    </row>
    <row r="23" spans="2:27">
      <c r="B23" s="350" t="s">
        <v>547</v>
      </c>
      <c r="C23" s="347"/>
      <c r="D23" s="347"/>
      <c r="E23" s="347"/>
      <c r="F23" s="347"/>
      <c r="G23" s="347"/>
      <c r="H23" s="347"/>
      <c r="I23" s="347"/>
      <c r="J23" s="347"/>
      <c r="K23" s="347">
        <v>1</v>
      </c>
      <c r="L23" s="347"/>
      <c r="M23" s="347"/>
      <c r="N23" s="359">
        <v>1</v>
      </c>
      <c r="O23" s="359"/>
      <c r="P23" s="62">
        <v>8</v>
      </c>
      <c r="Q23" s="62" t="s">
        <v>548</v>
      </c>
      <c r="R23" s="62" t="s">
        <v>486</v>
      </c>
      <c r="S23" s="62" t="s">
        <v>549</v>
      </c>
      <c r="T23" s="62" t="s">
        <v>550</v>
      </c>
      <c r="U23" s="62" t="s">
        <v>551</v>
      </c>
      <c r="V23" s="62" t="s">
        <v>552</v>
      </c>
      <c r="W23" s="62" t="s">
        <v>553</v>
      </c>
      <c r="X23" s="62"/>
      <c r="Y23" s="62"/>
      <c r="Z23" s="62"/>
      <c r="AA23" s="62"/>
    </row>
    <row r="24" spans="2:27">
      <c r="B24" s="350" t="s">
        <v>554</v>
      </c>
      <c r="C24" s="347"/>
      <c r="D24" s="347"/>
      <c r="E24" s="347"/>
      <c r="F24" s="347"/>
      <c r="G24" s="347">
        <v>1</v>
      </c>
      <c r="H24" s="347"/>
      <c r="I24" s="347"/>
      <c r="J24" s="347"/>
      <c r="K24" s="347"/>
      <c r="L24" s="347"/>
      <c r="M24" s="347"/>
      <c r="N24" s="359">
        <v>1</v>
      </c>
      <c r="O24" s="359"/>
      <c r="P24" s="62">
        <v>9</v>
      </c>
      <c r="Q24" s="62" t="s">
        <v>555</v>
      </c>
      <c r="R24" s="62" t="s">
        <v>498</v>
      </c>
      <c r="S24" s="62"/>
      <c r="T24" s="62"/>
      <c r="U24" s="62"/>
      <c r="V24" s="62"/>
      <c r="W24" s="62"/>
      <c r="X24" s="62"/>
      <c r="Y24" s="62"/>
      <c r="Z24" s="62"/>
      <c r="AA24" s="62"/>
    </row>
    <row r="25" spans="2:27">
      <c r="B25" s="350" t="s">
        <v>556</v>
      </c>
      <c r="C25" s="347"/>
      <c r="D25" s="347"/>
      <c r="E25" s="347"/>
      <c r="F25" s="347"/>
      <c r="G25" s="347"/>
      <c r="H25" s="347"/>
      <c r="I25" s="347"/>
      <c r="J25" s="347"/>
      <c r="K25" s="347"/>
      <c r="L25" s="347">
        <v>1</v>
      </c>
      <c r="M25" s="347"/>
      <c r="N25" s="359">
        <v>1</v>
      </c>
      <c r="O25" s="359"/>
      <c r="P25" s="362">
        <v>10</v>
      </c>
      <c r="Q25" s="362" t="s">
        <v>522</v>
      </c>
      <c r="R25" s="62" t="s">
        <v>467</v>
      </c>
      <c r="S25" s="62" t="s">
        <v>557</v>
      </c>
      <c r="T25" s="62" t="s">
        <v>558</v>
      </c>
      <c r="U25" s="62" t="s">
        <v>559</v>
      </c>
      <c r="V25" s="62" t="s">
        <v>560</v>
      </c>
      <c r="W25" s="62" t="s">
        <v>561</v>
      </c>
      <c r="X25" s="62"/>
      <c r="Y25" s="62"/>
      <c r="Z25" s="62"/>
      <c r="AA25" s="62"/>
    </row>
    <row r="26" spans="2:27">
      <c r="B26" s="353" t="s">
        <v>562</v>
      </c>
      <c r="C26" s="348"/>
      <c r="D26" s="348"/>
      <c r="E26" s="348"/>
      <c r="F26" s="348"/>
      <c r="G26" s="348">
        <v>1</v>
      </c>
      <c r="H26" s="348"/>
      <c r="I26" s="348"/>
      <c r="J26" s="348"/>
      <c r="K26" s="348"/>
      <c r="L26" s="348"/>
      <c r="M26" s="348"/>
      <c r="N26" s="360">
        <v>1</v>
      </c>
      <c r="O26" s="360"/>
      <c r="P26" s="62"/>
      <c r="Q26" s="362" t="s">
        <v>522</v>
      </c>
      <c r="R26" s="62" t="s">
        <v>511</v>
      </c>
      <c r="S26" s="62" t="s">
        <v>563</v>
      </c>
      <c r="T26" s="62" t="s">
        <v>564</v>
      </c>
      <c r="U26" s="62" t="s">
        <v>565</v>
      </c>
      <c r="V26" s="62" t="s">
        <v>566</v>
      </c>
      <c r="W26" s="62" t="s">
        <v>567</v>
      </c>
      <c r="X26" s="62"/>
      <c r="Y26" s="62"/>
      <c r="Z26" s="62"/>
      <c r="AA26" s="62"/>
    </row>
    <row r="27" spans="2:27">
      <c r="B27" s="353" t="s">
        <v>568</v>
      </c>
      <c r="C27" s="348"/>
      <c r="D27" s="348"/>
      <c r="E27" s="348"/>
      <c r="F27" s="348"/>
      <c r="G27" s="348">
        <v>1</v>
      </c>
      <c r="H27" s="348"/>
      <c r="I27" s="348"/>
      <c r="J27" s="348"/>
      <c r="K27" s="348"/>
      <c r="L27" s="348"/>
      <c r="M27" s="348"/>
      <c r="N27" s="360">
        <v>1</v>
      </c>
      <c r="O27" s="360"/>
      <c r="P27" s="62"/>
      <c r="Q27" s="362" t="s">
        <v>522</v>
      </c>
      <c r="R27" s="62" t="s">
        <v>544</v>
      </c>
      <c r="S27" s="62" t="s">
        <v>569</v>
      </c>
      <c r="T27" s="62" t="s">
        <v>570</v>
      </c>
      <c r="U27" s="62" t="s">
        <v>571</v>
      </c>
      <c r="V27" s="62" t="s">
        <v>545</v>
      </c>
      <c r="W27" s="62"/>
      <c r="X27" s="62"/>
      <c r="Y27" s="62"/>
      <c r="Z27" s="62"/>
      <c r="AA27" s="62"/>
    </row>
    <row r="28" spans="2:27">
      <c r="B28" s="353" t="s">
        <v>572</v>
      </c>
      <c r="C28" s="348"/>
      <c r="D28" s="348">
        <v>1</v>
      </c>
      <c r="E28" s="348"/>
      <c r="F28" s="348"/>
      <c r="G28" s="348"/>
      <c r="H28" s="348"/>
      <c r="I28" s="348"/>
      <c r="J28" s="348"/>
      <c r="K28" s="348"/>
      <c r="L28" s="348"/>
      <c r="M28" s="348"/>
      <c r="N28" s="360">
        <v>1</v>
      </c>
      <c r="O28" s="360"/>
      <c r="P28" s="362">
        <v>11</v>
      </c>
      <c r="Q28" s="362" t="s">
        <v>518</v>
      </c>
      <c r="R28" s="62" t="s">
        <v>467</v>
      </c>
      <c r="S28" s="62" t="s">
        <v>573</v>
      </c>
      <c r="T28" s="62" t="s">
        <v>574</v>
      </c>
      <c r="U28" s="62" t="s">
        <v>575</v>
      </c>
      <c r="V28" s="62"/>
      <c r="W28" s="62"/>
      <c r="X28" s="62"/>
      <c r="Y28" s="62"/>
      <c r="Z28" s="62"/>
      <c r="AA28" s="62"/>
    </row>
    <row r="29" spans="2:27">
      <c r="B29" s="353" t="s">
        <v>576</v>
      </c>
      <c r="C29" s="348"/>
      <c r="D29" s="348">
        <v>1</v>
      </c>
      <c r="E29" s="348"/>
      <c r="F29" s="348"/>
      <c r="G29" s="348"/>
      <c r="H29" s="348"/>
      <c r="I29" s="348"/>
      <c r="J29" s="348"/>
      <c r="K29" s="348"/>
      <c r="L29" s="348"/>
      <c r="M29" s="348"/>
      <c r="N29" s="360">
        <v>1</v>
      </c>
      <c r="O29" s="360"/>
      <c r="P29" s="62"/>
      <c r="Q29" s="362" t="s">
        <v>518</v>
      </c>
      <c r="R29" s="62" t="s">
        <v>511</v>
      </c>
      <c r="S29" s="62" t="s">
        <v>94</v>
      </c>
      <c r="T29" s="62" t="s">
        <v>577</v>
      </c>
      <c r="U29" s="62" t="s">
        <v>578</v>
      </c>
      <c r="V29" s="62" t="s">
        <v>579</v>
      </c>
      <c r="W29" s="62" t="s">
        <v>513</v>
      </c>
      <c r="X29" s="62"/>
      <c r="Y29" s="62"/>
      <c r="Z29" s="62"/>
      <c r="AA29" s="62"/>
    </row>
    <row r="30" spans="2:27">
      <c r="B30" s="353" t="s">
        <v>580</v>
      </c>
      <c r="C30" s="348"/>
      <c r="D30" s="348">
        <v>1</v>
      </c>
      <c r="E30" s="348"/>
      <c r="F30" s="348"/>
      <c r="G30" s="348"/>
      <c r="H30" s="348"/>
      <c r="I30" s="348"/>
      <c r="J30" s="348"/>
      <c r="K30" s="348"/>
      <c r="L30" s="348"/>
      <c r="M30" s="348"/>
      <c r="N30" s="360">
        <v>1</v>
      </c>
      <c r="O30" s="360"/>
      <c r="P30" s="62">
        <v>12</v>
      </c>
      <c r="Q30" s="362" t="s">
        <v>526</v>
      </c>
      <c r="R30" s="62" t="s">
        <v>511</v>
      </c>
      <c r="S30" s="62" t="s">
        <v>581</v>
      </c>
      <c r="T30" s="62" t="s">
        <v>582</v>
      </c>
      <c r="U30" s="62" t="s">
        <v>564</v>
      </c>
      <c r="V30" s="62"/>
      <c r="W30" s="62"/>
      <c r="X30" s="62"/>
      <c r="Y30" s="62"/>
      <c r="Z30" s="62"/>
      <c r="AA30" s="62"/>
    </row>
    <row r="31" spans="2:27">
      <c r="B31" s="353" t="s">
        <v>583</v>
      </c>
      <c r="C31" s="348"/>
      <c r="D31" s="348"/>
      <c r="E31" s="348"/>
      <c r="F31" s="348"/>
      <c r="G31" s="348"/>
      <c r="H31" s="348"/>
      <c r="I31" s="348"/>
      <c r="J31" s="348">
        <v>1</v>
      </c>
      <c r="K31" s="348"/>
      <c r="L31" s="348"/>
      <c r="M31" s="348"/>
      <c r="N31" s="360">
        <v>1</v>
      </c>
      <c r="O31" s="360"/>
      <c r="P31" s="62"/>
      <c r="Q31" s="362" t="s">
        <v>526</v>
      </c>
      <c r="R31" s="62" t="s">
        <v>544</v>
      </c>
      <c r="S31" s="62" t="s">
        <v>584</v>
      </c>
      <c r="T31" s="62" t="s">
        <v>585</v>
      </c>
      <c r="U31" s="62" t="s">
        <v>586</v>
      </c>
      <c r="V31" s="62" t="s">
        <v>587</v>
      </c>
      <c r="W31" s="62"/>
      <c r="X31" s="62"/>
      <c r="Y31" s="62"/>
      <c r="Z31" s="62"/>
      <c r="AA31" s="62"/>
    </row>
    <row r="32" spans="2:27">
      <c r="B32" s="353" t="s">
        <v>588</v>
      </c>
      <c r="C32" s="348"/>
      <c r="D32" s="348"/>
      <c r="E32" s="348"/>
      <c r="F32" s="348"/>
      <c r="G32" s="348"/>
      <c r="H32" s="348"/>
      <c r="I32" s="348"/>
      <c r="J32" s="348">
        <v>1</v>
      </c>
      <c r="K32" s="348"/>
      <c r="L32" s="348"/>
      <c r="M32" s="348"/>
      <c r="N32" s="360">
        <v>1</v>
      </c>
      <c r="O32" s="360"/>
      <c r="P32" s="62">
        <v>13</v>
      </c>
      <c r="Q32" s="62" t="s">
        <v>529</v>
      </c>
      <c r="R32" s="62" t="s">
        <v>527</v>
      </c>
      <c r="S32" s="62" t="s">
        <v>589</v>
      </c>
      <c r="T32" s="62" t="s">
        <v>590</v>
      </c>
      <c r="U32" s="62" t="s">
        <v>591</v>
      </c>
      <c r="V32" s="62" t="s">
        <v>592</v>
      </c>
      <c r="W32" s="62" t="s">
        <v>593</v>
      </c>
      <c r="X32" s="62"/>
      <c r="Y32" s="62"/>
      <c r="Z32" s="62"/>
      <c r="AA32" s="62"/>
    </row>
    <row r="33" spans="2:27">
      <c r="B33" s="353" t="s">
        <v>594</v>
      </c>
      <c r="C33" s="348">
        <v>1</v>
      </c>
      <c r="D33" s="348"/>
      <c r="E33" s="348"/>
      <c r="F33" s="348"/>
      <c r="G33" s="348"/>
      <c r="H33" s="348"/>
      <c r="I33" s="348"/>
      <c r="J33" s="348"/>
      <c r="K33" s="348"/>
      <c r="L33" s="348"/>
      <c r="M33" s="348"/>
      <c r="N33" s="360">
        <v>1</v>
      </c>
      <c r="O33" s="360"/>
      <c r="P33" s="62"/>
      <c r="Q33" s="62" t="s">
        <v>529</v>
      </c>
      <c r="R33" s="62" t="s">
        <v>467</v>
      </c>
      <c r="S33" s="62" t="s">
        <v>595</v>
      </c>
      <c r="T33" s="62" t="s">
        <v>373</v>
      </c>
      <c r="U33" s="62"/>
      <c r="V33" s="62"/>
      <c r="W33" s="62"/>
      <c r="X33" s="62"/>
      <c r="Y33" s="62"/>
      <c r="Z33" s="62"/>
      <c r="AA33" s="62"/>
    </row>
    <row r="34" spans="2:27">
      <c r="B34" s="353" t="s">
        <v>596</v>
      </c>
      <c r="C34" s="348">
        <v>1</v>
      </c>
      <c r="D34" s="348"/>
      <c r="E34" s="348"/>
      <c r="F34" s="348"/>
      <c r="G34" s="348"/>
      <c r="H34" s="348"/>
      <c r="I34" s="348"/>
      <c r="J34" s="348"/>
      <c r="K34" s="348"/>
      <c r="L34" s="348"/>
      <c r="M34" s="348"/>
      <c r="N34" s="360">
        <v>1</v>
      </c>
      <c r="O34" s="360"/>
      <c r="P34" s="62">
        <v>14</v>
      </c>
      <c r="Q34" s="62" t="s">
        <v>539</v>
      </c>
      <c r="R34" s="62" t="s">
        <v>498</v>
      </c>
      <c r="S34" s="62" t="s">
        <v>597</v>
      </c>
      <c r="T34" s="62" t="s">
        <v>598</v>
      </c>
      <c r="U34" s="62" t="s">
        <v>599</v>
      </c>
      <c r="V34" s="62" t="s">
        <v>501</v>
      </c>
      <c r="W34" s="62" t="s">
        <v>600</v>
      </c>
      <c r="X34" s="62" t="s">
        <v>601</v>
      </c>
      <c r="Y34" s="62" t="s">
        <v>602</v>
      </c>
      <c r="Z34" s="62" t="s">
        <v>603</v>
      </c>
      <c r="AA34" s="62"/>
    </row>
    <row r="35" spans="2:27">
      <c r="B35" s="353" t="s">
        <v>604</v>
      </c>
      <c r="C35" s="348"/>
      <c r="D35" s="348"/>
      <c r="E35" s="348"/>
      <c r="F35" s="348">
        <v>1</v>
      </c>
      <c r="G35" s="348"/>
      <c r="H35" s="348"/>
      <c r="I35" s="348"/>
      <c r="J35" s="348"/>
      <c r="K35" s="348"/>
      <c r="L35" s="348"/>
      <c r="M35" s="348"/>
      <c r="N35" s="360">
        <v>1</v>
      </c>
      <c r="O35" s="360"/>
      <c r="P35" s="62"/>
      <c r="Q35" s="62" t="s">
        <v>539</v>
      </c>
      <c r="R35" s="62" t="s">
        <v>505</v>
      </c>
      <c r="S35" s="62" t="s">
        <v>506</v>
      </c>
      <c r="T35" s="62" t="s">
        <v>523</v>
      </c>
      <c r="U35" s="62" t="s">
        <v>524</v>
      </c>
      <c r="V35" s="62"/>
      <c r="W35" s="62"/>
      <c r="X35" s="62"/>
      <c r="Y35" s="62"/>
      <c r="Z35" s="62"/>
      <c r="AA35" s="62"/>
    </row>
    <row r="36" spans="2:27">
      <c r="B36" s="353" t="s">
        <v>605</v>
      </c>
      <c r="C36" s="348"/>
      <c r="D36" s="348"/>
      <c r="E36" s="348"/>
      <c r="F36" s="348">
        <v>1</v>
      </c>
      <c r="G36" s="348"/>
      <c r="H36" s="348"/>
      <c r="I36" s="348"/>
      <c r="J36" s="348"/>
      <c r="K36" s="348"/>
      <c r="L36" s="348"/>
      <c r="M36" s="348"/>
      <c r="N36" s="360">
        <v>1</v>
      </c>
      <c r="O36" s="360"/>
      <c r="P36" s="62">
        <v>15</v>
      </c>
      <c r="Q36" s="62" t="s">
        <v>533</v>
      </c>
      <c r="R36" s="62" t="s">
        <v>505</v>
      </c>
      <c r="S36" s="62" t="s">
        <v>606</v>
      </c>
      <c r="T36" s="62" t="s">
        <v>100</v>
      </c>
      <c r="U36" s="62" t="s">
        <v>607</v>
      </c>
      <c r="V36" s="62" t="s">
        <v>608</v>
      </c>
      <c r="W36" s="62" t="s">
        <v>509</v>
      </c>
      <c r="X36" s="62" t="s">
        <v>609</v>
      </c>
      <c r="Y36" s="62" t="s">
        <v>610</v>
      </c>
      <c r="Z36" s="62" t="s">
        <v>611</v>
      </c>
      <c r="AA36" s="62"/>
    </row>
    <row r="37" spans="2:27">
      <c r="B37" s="353" t="s">
        <v>612</v>
      </c>
      <c r="C37" s="348"/>
      <c r="D37" s="348"/>
      <c r="E37" s="348"/>
      <c r="F37" s="348"/>
      <c r="G37" s="348"/>
      <c r="H37" s="348"/>
      <c r="I37" s="348"/>
      <c r="J37" s="348"/>
      <c r="K37" s="348">
        <v>1</v>
      </c>
      <c r="L37" s="348"/>
      <c r="M37" s="348"/>
      <c r="N37" s="360">
        <v>1</v>
      </c>
      <c r="O37" s="360"/>
      <c r="P37" s="62">
        <v>16</v>
      </c>
      <c r="Q37" s="62" t="s">
        <v>534</v>
      </c>
      <c r="R37" s="62" t="s">
        <v>455</v>
      </c>
      <c r="S37" s="62" t="s">
        <v>613</v>
      </c>
      <c r="T37" s="62" t="s">
        <v>614</v>
      </c>
      <c r="U37" s="62" t="s">
        <v>615</v>
      </c>
      <c r="V37" s="62" t="s">
        <v>461</v>
      </c>
      <c r="W37" s="62" t="s">
        <v>141</v>
      </c>
      <c r="X37" s="62" t="s">
        <v>616</v>
      </c>
      <c r="Y37" s="62" t="s">
        <v>617</v>
      </c>
      <c r="Z37" s="62" t="s">
        <v>618</v>
      </c>
      <c r="AA37" s="62"/>
    </row>
    <row r="38" spans="2:27">
      <c r="B38" s="354" t="s">
        <v>619</v>
      </c>
      <c r="C38" s="355"/>
      <c r="D38" s="355"/>
      <c r="E38" s="355"/>
      <c r="F38" s="355"/>
      <c r="G38" s="355"/>
      <c r="H38" s="355"/>
      <c r="I38" s="355"/>
      <c r="J38" s="355"/>
      <c r="K38" s="355">
        <v>1</v>
      </c>
      <c r="L38" s="355"/>
      <c r="M38" s="355"/>
      <c r="N38" s="363">
        <v>1</v>
      </c>
      <c r="O38" s="363"/>
      <c r="P38" s="62"/>
      <c r="Q38" s="62" t="s">
        <v>534</v>
      </c>
      <c r="R38" s="62" t="s">
        <v>505</v>
      </c>
      <c r="S38" s="62" t="s">
        <v>620</v>
      </c>
      <c r="T38" s="62" t="s">
        <v>621</v>
      </c>
      <c r="U38" s="62" t="s">
        <v>622</v>
      </c>
      <c r="V38" s="62" t="s">
        <v>623</v>
      </c>
      <c r="W38" s="62" t="s">
        <v>624</v>
      </c>
      <c r="X38" s="62" t="s">
        <v>525</v>
      </c>
      <c r="Y38" s="62"/>
      <c r="Z38" s="62"/>
      <c r="AA38" s="62"/>
    </row>
    <row r="39" spans="2:27">
      <c r="B39" s="353" t="s">
        <v>625</v>
      </c>
      <c r="C39" s="348"/>
      <c r="D39" s="348"/>
      <c r="E39" s="348"/>
      <c r="F39" s="348"/>
      <c r="G39" s="348"/>
      <c r="H39" s="348"/>
      <c r="I39" s="348"/>
      <c r="J39" s="348"/>
      <c r="K39" s="348">
        <v>1</v>
      </c>
      <c r="L39" s="348"/>
      <c r="M39" s="348"/>
      <c r="N39" s="360">
        <v>1</v>
      </c>
      <c r="O39" s="360"/>
      <c r="P39" s="62">
        <v>17</v>
      </c>
      <c r="Q39" s="62" t="s">
        <v>543</v>
      </c>
      <c r="R39" s="62" t="s">
        <v>486</v>
      </c>
      <c r="S39" s="62" t="s">
        <v>536</v>
      </c>
      <c r="T39" s="62" t="s">
        <v>538</v>
      </c>
      <c r="U39" s="62"/>
      <c r="V39" s="62"/>
      <c r="W39" s="62"/>
      <c r="X39" s="62"/>
      <c r="Y39" s="62"/>
      <c r="Z39" s="62"/>
      <c r="AA39" s="62"/>
    </row>
    <row r="40" spans="2:27">
      <c r="B40" s="353" t="s">
        <v>626</v>
      </c>
      <c r="C40" s="348"/>
      <c r="D40" s="348"/>
      <c r="E40" s="348"/>
      <c r="F40" s="348"/>
      <c r="G40" s="348"/>
      <c r="H40" s="348"/>
      <c r="I40" s="348"/>
      <c r="J40" s="348"/>
      <c r="K40" s="348">
        <v>1</v>
      </c>
      <c r="L40" s="348"/>
      <c r="M40" s="348"/>
      <c r="N40" s="360">
        <v>1</v>
      </c>
      <c r="O40" s="360"/>
      <c r="P40" s="62"/>
      <c r="Q40" s="62" t="s">
        <v>543</v>
      </c>
      <c r="R40" s="62" t="s">
        <v>476</v>
      </c>
      <c r="S40" s="62" t="s">
        <v>627</v>
      </c>
      <c r="T40" s="62" t="s">
        <v>628</v>
      </c>
      <c r="U40" s="62" t="s">
        <v>629</v>
      </c>
      <c r="V40" s="62" t="s">
        <v>630</v>
      </c>
      <c r="W40" s="62" t="s">
        <v>429</v>
      </c>
      <c r="X40" s="62" t="s">
        <v>631</v>
      </c>
      <c r="Y40" s="62"/>
      <c r="Z40" s="62"/>
      <c r="AA40" s="62"/>
    </row>
    <row r="41" spans="2:27">
      <c r="B41" s="353" t="s">
        <v>632</v>
      </c>
      <c r="C41" s="348"/>
      <c r="D41" s="348"/>
      <c r="E41" s="348"/>
      <c r="F41" s="348"/>
      <c r="G41" s="348"/>
      <c r="H41" s="348"/>
      <c r="I41" s="348">
        <v>1</v>
      </c>
      <c r="J41" s="348"/>
      <c r="K41" s="348"/>
      <c r="L41" s="348"/>
      <c r="M41" s="348"/>
      <c r="N41" s="360">
        <v>1</v>
      </c>
      <c r="O41" s="360"/>
      <c r="P41" s="62">
        <v>18</v>
      </c>
      <c r="Q41" s="62" t="s">
        <v>633</v>
      </c>
      <c r="R41" s="62" t="s">
        <v>527</v>
      </c>
      <c r="S41" s="62"/>
      <c r="T41" s="62"/>
      <c r="U41" s="62"/>
      <c r="V41" s="62"/>
      <c r="W41" s="62"/>
      <c r="X41" s="62"/>
      <c r="Y41" s="62"/>
      <c r="Z41" s="62"/>
      <c r="AA41" s="62"/>
    </row>
    <row r="42" spans="2:27">
      <c r="B42" s="353" t="s">
        <v>634</v>
      </c>
      <c r="C42" s="348"/>
      <c r="D42" s="348"/>
      <c r="E42" s="348"/>
      <c r="F42" s="348"/>
      <c r="G42" s="348"/>
      <c r="H42" s="348"/>
      <c r="I42" s="348">
        <v>1</v>
      </c>
      <c r="J42" s="348"/>
      <c r="K42" s="348"/>
      <c r="L42" s="348"/>
      <c r="M42" s="348"/>
      <c r="N42" s="360">
        <v>1</v>
      </c>
      <c r="O42" s="360"/>
      <c r="P42" s="62">
        <v>19</v>
      </c>
      <c r="Q42" s="62" t="s">
        <v>632</v>
      </c>
      <c r="R42" s="62" t="s">
        <v>480</v>
      </c>
      <c r="S42" s="62" t="s">
        <v>635</v>
      </c>
      <c r="T42" s="62" t="s">
        <v>636</v>
      </c>
      <c r="U42" s="62" t="s">
        <v>333</v>
      </c>
      <c r="V42" s="62" t="s">
        <v>637</v>
      </c>
      <c r="W42" s="62" t="s">
        <v>638</v>
      </c>
      <c r="X42" s="62" t="s">
        <v>532</v>
      </c>
      <c r="Y42" s="62"/>
      <c r="Z42" s="62"/>
      <c r="AA42" s="62"/>
    </row>
    <row r="43" spans="2:27">
      <c r="B43" s="353" t="s">
        <v>639</v>
      </c>
      <c r="C43" s="348"/>
      <c r="D43" s="348"/>
      <c r="E43" s="348"/>
      <c r="F43" s="348"/>
      <c r="G43" s="348"/>
      <c r="H43" s="348"/>
      <c r="I43" s="348">
        <v>1</v>
      </c>
      <c r="J43" s="348"/>
      <c r="K43" s="348"/>
      <c r="L43" s="348"/>
      <c r="M43" s="348"/>
      <c r="N43" s="360">
        <v>1</v>
      </c>
      <c r="O43" s="360"/>
      <c r="P43" s="62">
        <v>20</v>
      </c>
      <c r="Q43" s="62" t="s">
        <v>634</v>
      </c>
      <c r="R43" s="62" t="s">
        <v>480</v>
      </c>
      <c r="S43" s="62" t="s">
        <v>482</v>
      </c>
      <c r="T43" s="62" t="s">
        <v>640</v>
      </c>
      <c r="U43" s="62" t="s">
        <v>485</v>
      </c>
      <c r="V43" s="62" t="s">
        <v>636</v>
      </c>
      <c r="W43" s="62" t="s">
        <v>637</v>
      </c>
      <c r="X43" s="62" t="s">
        <v>641</v>
      </c>
      <c r="Y43" s="62" t="s">
        <v>642</v>
      </c>
      <c r="Z43" s="62" t="s">
        <v>398</v>
      </c>
      <c r="AA43" s="62"/>
    </row>
    <row r="44" spans="2:27">
      <c r="B44" s="353" t="s">
        <v>643</v>
      </c>
      <c r="C44" s="348"/>
      <c r="D44" s="348"/>
      <c r="E44" s="348"/>
      <c r="F44" s="348"/>
      <c r="G44" s="348"/>
      <c r="H44" s="348"/>
      <c r="I44" s="348"/>
      <c r="J44" s="348"/>
      <c r="K44" s="348"/>
      <c r="L44" s="348">
        <v>1</v>
      </c>
      <c r="M44" s="348"/>
      <c r="N44" s="360">
        <v>1</v>
      </c>
      <c r="O44" s="360"/>
      <c r="P44" s="62">
        <v>21</v>
      </c>
      <c r="Q44" s="62" t="s">
        <v>639</v>
      </c>
      <c r="R44" s="62" t="s">
        <v>480</v>
      </c>
      <c r="S44" s="62" t="s">
        <v>481</v>
      </c>
      <c r="T44" s="62" t="s">
        <v>483</v>
      </c>
      <c r="U44" s="62" t="s">
        <v>485</v>
      </c>
      <c r="V44" s="62" t="s">
        <v>641</v>
      </c>
      <c r="W44" s="62" t="s">
        <v>398</v>
      </c>
      <c r="X44" s="62" t="s">
        <v>644</v>
      </c>
      <c r="Y44" s="62"/>
      <c r="Z44" s="62"/>
      <c r="AA44" s="62"/>
    </row>
    <row r="45" spans="2:27">
      <c r="B45" s="353" t="s">
        <v>645</v>
      </c>
      <c r="C45" s="348"/>
      <c r="D45" s="348"/>
      <c r="E45" s="348"/>
      <c r="F45" s="348"/>
      <c r="G45" s="348"/>
      <c r="H45" s="348"/>
      <c r="I45" s="348"/>
      <c r="J45" s="348"/>
      <c r="K45" s="348"/>
      <c r="L45" s="348">
        <v>1</v>
      </c>
      <c r="M45" s="348"/>
      <c r="N45" s="360">
        <v>1</v>
      </c>
      <c r="O45" s="360"/>
      <c r="P45" s="362">
        <v>22</v>
      </c>
      <c r="Q45" s="362" t="s">
        <v>572</v>
      </c>
      <c r="R45" s="362" t="s">
        <v>544</v>
      </c>
      <c r="S45" s="62" t="s">
        <v>646</v>
      </c>
      <c r="T45" s="62" t="s">
        <v>647</v>
      </c>
      <c r="U45" s="62" t="s">
        <v>648</v>
      </c>
      <c r="V45" s="62" t="s">
        <v>649</v>
      </c>
      <c r="W45" s="62" t="s">
        <v>166</v>
      </c>
      <c r="X45" s="62"/>
      <c r="Y45" s="62"/>
      <c r="Z45" s="62"/>
      <c r="AA45" s="62"/>
    </row>
    <row r="46" spans="2:27">
      <c r="B46" s="356" t="s">
        <v>650</v>
      </c>
      <c r="C46" s="349"/>
      <c r="D46" s="349"/>
      <c r="E46" s="349"/>
      <c r="F46" s="349"/>
      <c r="G46" s="349"/>
      <c r="H46" s="349"/>
      <c r="I46" s="349"/>
      <c r="J46" s="349"/>
      <c r="K46" s="349"/>
      <c r="L46" s="349">
        <v>1</v>
      </c>
      <c r="M46" s="349"/>
      <c r="N46" s="364">
        <v>1</v>
      </c>
      <c r="O46" s="364"/>
      <c r="P46" s="362">
        <v>23</v>
      </c>
      <c r="Q46" s="362" t="s">
        <v>576</v>
      </c>
      <c r="R46" s="362" t="s">
        <v>544</v>
      </c>
      <c r="S46" s="62" t="s">
        <v>166</v>
      </c>
      <c r="T46" s="62" t="s">
        <v>649</v>
      </c>
      <c r="U46" s="62" t="s">
        <v>646</v>
      </c>
      <c r="V46" s="62" t="s">
        <v>647</v>
      </c>
      <c r="W46" s="62"/>
      <c r="X46" s="62"/>
      <c r="Y46" s="62"/>
      <c r="Z46" s="62"/>
      <c r="AA46" s="62"/>
    </row>
    <row r="47" spans="2:27">
      <c r="B47" s="356" t="s">
        <v>651</v>
      </c>
      <c r="C47" s="349"/>
      <c r="D47" s="349"/>
      <c r="E47" s="349"/>
      <c r="F47" s="349"/>
      <c r="G47" s="349"/>
      <c r="H47" s="349"/>
      <c r="I47" s="349"/>
      <c r="J47" s="349"/>
      <c r="K47" s="349"/>
      <c r="L47" s="349">
        <v>1</v>
      </c>
      <c r="M47" s="349"/>
      <c r="N47" s="364">
        <v>1</v>
      </c>
      <c r="O47" s="364"/>
      <c r="P47" s="362">
        <v>24</v>
      </c>
      <c r="Q47" s="362" t="s">
        <v>580</v>
      </c>
      <c r="R47" s="362" t="s">
        <v>544</v>
      </c>
      <c r="S47" s="62" t="s">
        <v>652</v>
      </c>
      <c r="T47" s="62" t="s">
        <v>653</v>
      </c>
      <c r="U47" s="62" t="s">
        <v>654</v>
      </c>
      <c r="V47" s="62" t="s">
        <v>648</v>
      </c>
      <c r="W47" s="62" t="s">
        <v>655</v>
      </c>
      <c r="X47" s="62" t="s">
        <v>656</v>
      </c>
      <c r="Y47" s="62" t="s">
        <v>649</v>
      </c>
      <c r="Z47" s="62"/>
      <c r="AA47" s="62"/>
    </row>
    <row r="48" spans="16:27">
      <c r="P48" s="62">
        <v>25</v>
      </c>
      <c r="Q48" s="62" t="s">
        <v>612</v>
      </c>
      <c r="R48" s="62" t="s">
        <v>486</v>
      </c>
      <c r="S48" s="62" t="s">
        <v>493</v>
      </c>
      <c r="T48" s="62"/>
      <c r="U48" s="62"/>
      <c r="V48" s="62"/>
      <c r="W48" s="62"/>
      <c r="X48" s="62"/>
      <c r="Y48" s="62"/>
      <c r="Z48" s="62"/>
      <c r="AA48" s="62"/>
    </row>
    <row r="49" spans="16:27">
      <c r="P49" s="62">
        <v>26</v>
      </c>
      <c r="Q49" s="62" t="s">
        <v>619</v>
      </c>
      <c r="R49" s="62" t="s">
        <v>486</v>
      </c>
      <c r="S49" s="62" t="s">
        <v>552</v>
      </c>
      <c r="T49" s="62" t="s">
        <v>657</v>
      </c>
      <c r="U49" s="62" t="s">
        <v>658</v>
      </c>
      <c r="V49" s="62" t="s">
        <v>659</v>
      </c>
      <c r="W49" s="62" t="s">
        <v>660</v>
      </c>
      <c r="X49" s="62" t="s">
        <v>661</v>
      </c>
      <c r="Y49" s="62" t="s">
        <v>490</v>
      </c>
      <c r="Z49" s="62" t="s">
        <v>489</v>
      </c>
      <c r="AA49" s="62" t="s">
        <v>662</v>
      </c>
    </row>
    <row r="50" spans="16:27">
      <c r="P50" s="62">
        <v>27</v>
      </c>
      <c r="Q50" s="62" t="s">
        <v>626</v>
      </c>
      <c r="R50" s="62" t="s">
        <v>486</v>
      </c>
      <c r="S50" s="62" t="s">
        <v>487</v>
      </c>
      <c r="T50" s="62" t="s">
        <v>488</v>
      </c>
      <c r="U50" s="62" t="s">
        <v>489</v>
      </c>
      <c r="V50" s="62" t="s">
        <v>663</v>
      </c>
      <c r="W50" s="62" t="s">
        <v>416</v>
      </c>
      <c r="X50" s="62" t="s">
        <v>493</v>
      </c>
      <c r="Y50" s="62"/>
      <c r="Z50" s="62"/>
      <c r="AA50" s="62"/>
    </row>
    <row r="51" spans="16:27">
      <c r="P51" s="62">
        <v>28</v>
      </c>
      <c r="Q51" s="62" t="s">
        <v>625</v>
      </c>
      <c r="R51" s="62" t="s">
        <v>486</v>
      </c>
      <c r="S51" s="62" t="s">
        <v>664</v>
      </c>
      <c r="T51" s="62"/>
      <c r="U51" s="62"/>
      <c r="V51" s="62"/>
      <c r="W51" s="62"/>
      <c r="X51" s="62"/>
      <c r="Y51" s="62"/>
      <c r="Z51" s="62"/>
      <c r="AA51" s="62"/>
    </row>
    <row r="52" spans="16:27">
      <c r="P52" s="362">
        <v>29</v>
      </c>
      <c r="Q52" s="362" t="s">
        <v>594</v>
      </c>
      <c r="R52" s="362" t="s">
        <v>467</v>
      </c>
      <c r="S52" s="62" t="s">
        <v>665</v>
      </c>
      <c r="T52" s="62" t="s">
        <v>666</v>
      </c>
      <c r="U52" s="62"/>
      <c r="V52" s="62"/>
      <c r="W52" s="62"/>
      <c r="X52" s="62"/>
      <c r="Y52" s="62"/>
      <c r="Z52" s="62"/>
      <c r="AA52" s="62"/>
    </row>
    <row r="53" spans="16:27">
      <c r="P53" s="62">
        <v>30</v>
      </c>
      <c r="Q53" s="62" t="s">
        <v>596</v>
      </c>
      <c r="R53" s="62" t="s">
        <v>467</v>
      </c>
      <c r="S53" s="62" t="s">
        <v>667</v>
      </c>
      <c r="T53" s="62" t="s">
        <v>559</v>
      </c>
      <c r="U53" s="62" t="s">
        <v>668</v>
      </c>
      <c r="V53" s="62" t="s">
        <v>472</v>
      </c>
      <c r="W53" s="62" t="s">
        <v>473</v>
      </c>
      <c r="X53" s="62"/>
      <c r="Y53" s="62"/>
      <c r="Z53" s="62"/>
      <c r="AA53" s="62"/>
    </row>
    <row r="54" spans="16:27">
      <c r="P54" s="62">
        <v>31</v>
      </c>
      <c r="Q54" s="62" t="s">
        <v>588</v>
      </c>
      <c r="R54" s="62" t="s">
        <v>511</v>
      </c>
      <c r="S54" s="62" t="s">
        <v>669</v>
      </c>
      <c r="T54" s="62" t="s">
        <v>670</v>
      </c>
      <c r="U54" s="62" t="s">
        <v>671</v>
      </c>
      <c r="V54" s="62"/>
      <c r="W54" s="62"/>
      <c r="X54" s="62"/>
      <c r="Y54" s="62"/>
      <c r="Z54" s="62"/>
      <c r="AA54" s="62"/>
    </row>
    <row r="55" spans="16:27">
      <c r="P55" s="62">
        <v>32</v>
      </c>
      <c r="Q55" s="62" t="s">
        <v>583</v>
      </c>
      <c r="R55" s="62" t="s">
        <v>511</v>
      </c>
      <c r="S55" s="62"/>
      <c r="T55" s="62"/>
      <c r="U55" s="62"/>
      <c r="V55" s="62"/>
      <c r="W55" s="62"/>
      <c r="X55" s="62"/>
      <c r="Y55" s="62"/>
      <c r="Z55" s="62"/>
      <c r="AA55" s="62"/>
    </row>
    <row r="56" spans="16:27">
      <c r="P56" s="62">
        <v>33</v>
      </c>
      <c r="Q56" s="62" t="s">
        <v>604</v>
      </c>
      <c r="R56" s="62" t="s">
        <v>476</v>
      </c>
      <c r="S56" s="62" t="s">
        <v>672</v>
      </c>
      <c r="T56" s="62" t="s">
        <v>673</v>
      </c>
      <c r="U56" s="62" t="s">
        <v>674</v>
      </c>
      <c r="V56" s="62" t="s">
        <v>675</v>
      </c>
      <c r="W56" s="62" t="s">
        <v>676</v>
      </c>
      <c r="X56" s="62" t="s">
        <v>541</v>
      </c>
      <c r="Y56" s="62"/>
      <c r="Z56" s="62"/>
      <c r="AA56" s="62"/>
    </row>
    <row r="57" spans="16:27">
      <c r="P57" s="62">
        <v>34</v>
      </c>
      <c r="Q57" s="62" t="s">
        <v>605</v>
      </c>
      <c r="R57" s="62" t="s">
        <v>476</v>
      </c>
      <c r="S57" s="62" t="s">
        <v>677</v>
      </c>
      <c r="T57" s="62"/>
      <c r="U57" s="62"/>
      <c r="V57" s="62"/>
      <c r="W57" s="62"/>
      <c r="X57" s="62"/>
      <c r="Y57" s="62"/>
      <c r="Z57" s="62"/>
      <c r="AA57" s="62"/>
    </row>
    <row r="58" spans="16:27">
      <c r="P58" s="62">
        <v>35</v>
      </c>
      <c r="Q58" s="62" t="s">
        <v>562</v>
      </c>
      <c r="R58" s="62" t="s">
        <v>498</v>
      </c>
      <c r="S58" s="62" t="s">
        <v>597</v>
      </c>
      <c r="T58" s="62" t="s">
        <v>678</v>
      </c>
      <c r="U58" s="62" t="s">
        <v>62</v>
      </c>
      <c r="V58" s="62" t="s">
        <v>679</v>
      </c>
      <c r="W58" s="62" t="s">
        <v>680</v>
      </c>
      <c r="X58" s="62" t="s">
        <v>681</v>
      </c>
      <c r="Y58" s="62" t="s">
        <v>682</v>
      </c>
      <c r="Z58" s="62"/>
      <c r="AA58" s="62"/>
    </row>
    <row r="59" spans="16:27">
      <c r="P59" s="62">
        <v>36</v>
      </c>
      <c r="Q59" s="62" t="s">
        <v>568</v>
      </c>
      <c r="R59" s="62" t="s">
        <v>498</v>
      </c>
      <c r="S59" s="62" t="s">
        <v>683</v>
      </c>
      <c r="T59" s="62" t="s">
        <v>500</v>
      </c>
      <c r="U59" s="62" t="s">
        <v>499</v>
      </c>
      <c r="V59" s="62"/>
      <c r="W59" s="62"/>
      <c r="X59" s="62"/>
      <c r="Y59" s="62"/>
      <c r="Z59" s="62"/>
      <c r="AA59" s="62"/>
    </row>
    <row r="60" spans="16:27">
      <c r="P60" s="62">
        <v>37</v>
      </c>
      <c r="Q60" s="62" t="s">
        <v>643</v>
      </c>
      <c r="R60" s="62" t="s">
        <v>527</v>
      </c>
      <c r="S60" s="62" t="s">
        <v>528</v>
      </c>
      <c r="T60" s="62" t="s">
        <v>684</v>
      </c>
      <c r="U60" s="62" t="s">
        <v>685</v>
      </c>
      <c r="V60" s="62"/>
      <c r="W60" s="62"/>
      <c r="X60" s="62"/>
      <c r="Y60" s="62"/>
      <c r="Z60" s="62"/>
      <c r="AA60" s="62"/>
    </row>
    <row r="61" spans="16:27">
      <c r="P61" s="62">
        <v>38</v>
      </c>
      <c r="Q61" s="62" t="s">
        <v>645</v>
      </c>
      <c r="R61" s="62" t="s">
        <v>527</v>
      </c>
      <c r="S61" s="62" t="s">
        <v>686</v>
      </c>
      <c r="T61" s="62" t="s">
        <v>687</v>
      </c>
      <c r="U61" s="62"/>
      <c r="V61" s="62"/>
      <c r="W61" s="62"/>
      <c r="X61" s="62"/>
      <c r="Y61" s="62"/>
      <c r="Z61" s="62"/>
      <c r="AA61" s="62"/>
    </row>
    <row r="62" spans="16:27">
      <c r="P62" s="62">
        <v>39</v>
      </c>
      <c r="Q62" s="62" t="s">
        <v>650</v>
      </c>
      <c r="R62" s="62" t="s">
        <v>527</v>
      </c>
      <c r="S62" s="62" t="s">
        <v>688</v>
      </c>
      <c r="T62" s="62"/>
      <c r="U62" s="62"/>
      <c r="V62" s="62"/>
      <c r="W62" s="62"/>
      <c r="X62" s="62"/>
      <c r="Y62" s="62"/>
      <c r="Z62" s="62"/>
      <c r="AA62" s="62"/>
    </row>
    <row r="63" spans="16:27">
      <c r="P63" s="62">
        <v>40</v>
      </c>
      <c r="Q63" s="62" t="s">
        <v>651</v>
      </c>
      <c r="R63" s="62" t="s">
        <v>527</v>
      </c>
      <c r="S63" s="62" t="s">
        <v>689</v>
      </c>
      <c r="T63" s="62"/>
      <c r="U63" s="62"/>
      <c r="V63" s="62"/>
      <c r="W63" s="62"/>
      <c r="X63" s="62"/>
      <c r="Y63" s="62"/>
      <c r="Z63" s="62"/>
      <c r="AA63" s="62"/>
    </row>
  </sheetData>
  <pageMargins left="0.75" right="0.75" top="1" bottom="1" header="0.5" footer="0.5"/>
  <pageSetup paperSize="9" orientation="portrait"/>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8"/>
  <sheetViews>
    <sheetView topLeftCell="A28" workbookViewId="0">
      <selection activeCell="V19" sqref="V19"/>
    </sheetView>
  </sheetViews>
  <sheetFormatPr defaultColWidth="9" defaultRowHeight="13.5"/>
  <cols>
    <col min="1" max="1" width="5.875" customWidth="true"/>
  </cols>
  <sheetData>
    <row r="1" spans="2:2">
      <c r="B1" s="340" t="s">
        <v>690</v>
      </c>
    </row>
    <row r="2" spans="1:11">
      <c r="A2" s="340" t="s">
        <v>2</v>
      </c>
      <c r="B2" t="s">
        <v>691</v>
      </c>
      <c r="C2" t="s">
        <v>12</v>
      </c>
      <c r="E2" t="s">
        <v>2</v>
      </c>
      <c r="F2" t="s">
        <v>691</v>
      </c>
      <c r="G2" t="s">
        <v>12</v>
      </c>
      <c r="H2" t="s">
        <v>692</v>
      </c>
      <c r="I2" t="s">
        <v>690</v>
      </c>
      <c r="J2" t="s">
        <v>693</v>
      </c>
      <c r="K2" t="s">
        <v>694</v>
      </c>
    </row>
    <row r="3" spans="1:11">
      <c r="A3">
        <v>1</v>
      </c>
      <c r="B3" t="s">
        <v>467</v>
      </c>
      <c r="C3" t="s">
        <v>468</v>
      </c>
      <c r="E3">
        <v>1</v>
      </c>
      <c r="F3" t="s">
        <v>467</v>
      </c>
      <c r="G3" t="s">
        <v>695</v>
      </c>
      <c r="H3">
        <v>1</v>
      </c>
      <c r="I3" t="s">
        <v>696</v>
      </c>
      <c r="J3">
        <v>3</v>
      </c>
      <c r="K3">
        <v>1</v>
      </c>
    </row>
    <row r="4" spans="1:10">
      <c r="A4">
        <v>2</v>
      </c>
      <c r="B4" t="s">
        <v>467</v>
      </c>
      <c r="C4" t="s">
        <v>469</v>
      </c>
      <c r="E4">
        <v>2</v>
      </c>
      <c r="F4" t="s">
        <v>467</v>
      </c>
      <c r="G4" t="s">
        <v>469</v>
      </c>
      <c r="H4">
        <v>2</v>
      </c>
      <c r="I4" t="s">
        <v>696</v>
      </c>
      <c r="J4">
        <v>3</v>
      </c>
    </row>
    <row r="5" spans="1:11">
      <c r="A5">
        <v>3</v>
      </c>
      <c r="B5" t="s">
        <v>467</v>
      </c>
      <c r="C5" t="s">
        <v>470</v>
      </c>
      <c r="E5">
        <v>3</v>
      </c>
      <c r="F5" t="s">
        <v>467</v>
      </c>
      <c r="G5" t="s">
        <v>470</v>
      </c>
      <c r="H5">
        <v>3</v>
      </c>
      <c r="I5" t="s">
        <v>696</v>
      </c>
      <c r="K5">
        <v>1</v>
      </c>
    </row>
    <row r="6" spans="1:9">
      <c r="A6">
        <v>4</v>
      </c>
      <c r="B6" t="s">
        <v>467</v>
      </c>
      <c r="C6" t="s">
        <v>471</v>
      </c>
      <c r="E6">
        <v>4</v>
      </c>
      <c r="F6" t="s">
        <v>467</v>
      </c>
      <c r="G6" t="s">
        <v>471</v>
      </c>
      <c r="H6">
        <v>4</v>
      </c>
      <c r="I6" t="s">
        <v>696</v>
      </c>
    </row>
    <row r="7" spans="1:11">
      <c r="A7">
        <v>5</v>
      </c>
      <c r="B7" t="s">
        <v>467</v>
      </c>
      <c r="C7" t="s">
        <v>472</v>
      </c>
      <c r="E7">
        <v>5</v>
      </c>
      <c r="F7" t="s">
        <v>467</v>
      </c>
      <c r="G7" t="s">
        <v>472</v>
      </c>
      <c r="H7">
        <v>5</v>
      </c>
      <c r="I7" t="s">
        <v>696</v>
      </c>
      <c r="K7">
        <v>1</v>
      </c>
    </row>
    <row r="8" spans="1:9">
      <c r="A8">
        <v>6</v>
      </c>
      <c r="B8" t="s">
        <v>467</v>
      </c>
      <c r="C8" t="s">
        <v>473</v>
      </c>
      <c r="E8">
        <v>6</v>
      </c>
      <c r="F8" t="s">
        <v>467</v>
      </c>
      <c r="G8" t="s">
        <v>473</v>
      </c>
      <c r="H8">
        <v>6</v>
      </c>
      <c r="I8" t="s">
        <v>697</v>
      </c>
    </row>
    <row r="9" spans="1:10">
      <c r="A9">
        <v>7</v>
      </c>
      <c r="B9" t="s">
        <v>467</v>
      </c>
      <c r="C9" t="s">
        <v>557</v>
      </c>
      <c r="E9">
        <v>7</v>
      </c>
      <c r="F9" t="s">
        <v>467</v>
      </c>
      <c r="G9" t="s">
        <v>557</v>
      </c>
      <c r="H9">
        <v>7</v>
      </c>
      <c r="I9" t="s">
        <v>522</v>
      </c>
      <c r="J9">
        <v>8</v>
      </c>
    </row>
    <row r="10" spans="1:9">
      <c r="A10">
        <v>8</v>
      </c>
      <c r="B10" t="s">
        <v>467</v>
      </c>
      <c r="C10" t="s">
        <v>558</v>
      </c>
      <c r="E10">
        <v>8</v>
      </c>
      <c r="F10" t="s">
        <v>467</v>
      </c>
      <c r="G10" t="s">
        <v>558</v>
      </c>
      <c r="H10">
        <v>8</v>
      </c>
      <c r="I10" t="s">
        <v>522</v>
      </c>
    </row>
    <row r="11" spans="1:9">
      <c r="A11">
        <v>9</v>
      </c>
      <c r="B11" t="s">
        <v>467</v>
      </c>
      <c r="C11" t="s">
        <v>559</v>
      </c>
      <c r="E11">
        <v>9</v>
      </c>
      <c r="F11" t="s">
        <v>467</v>
      </c>
      <c r="G11" t="s">
        <v>559</v>
      </c>
      <c r="H11">
        <v>9</v>
      </c>
      <c r="I11" t="s">
        <v>698</v>
      </c>
    </row>
    <row r="12" spans="1:9">
      <c r="A12">
        <v>10</v>
      </c>
      <c r="B12" t="s">
        <v>467</v>
      </c>
      <c r="C12" t="s">
        <v>560</v>
      </c>
      <c r="E12">
        <v>10</v>
      </c>
      <c r="F12" t="s">
        <v>467</v>
      </c>
      <c r="G12" t="s">
        <v>560</v>
      </c>
      <c r="H12">
        <v>10</v>
      </c>
      <c r="I12" t="s">
        <v>522</v>
      </c>
    </row>
    <row r="13" spans="1:9">
      <c r="A13">
        <v>11</v>
      </c>
      <c r="B13" t="s">
        <v>467</v>
      </c>
      <c r="C13" t="s">
        <v>561</v>
      </c>
      <c r="E13">
        <v>11</v>
      </c>
      <c r="F13" t="s">
        <v>467</v>
      </c>
      <c r="G13" t="s">
        <v>561</v>
      </c>
      <c r="H13">
        <v>11</v>
      </c>
      <c r="I13" t="s">
        <v>522</v>
      </c>
    </row>
    <row r="14" spans="1:9">
      <c r="A14">
        <v>12</v>
      </c>
      <c r="B14" t="s">
        <v>467</v>
      </c>
      <c r="C14" t="s">
        <v>573</v>
      </c>
      <c r="E14">
        <v>12</v>
      </c>
      <c r="F14" t="s">
        <v>467</v>
      </c>
      <c r="G14" t="s">
        <v>573</v>
      </c>
      <c r="H14">
        <v>12</v>
      </c>
      <c r="I14" t="s">
        <v>518</v>
      </c>
    </row>
    <row r="15" spans="1:9">
      <c r="A15">
        <v>13</v>
      </c>
      <c r="B15" t="s">
        <v>467</v>
      </c>
      <c r="C15" t="s">
        <v>574</v>
      </c>
      <c r="E15">
        <v>13</v>
      </c>
      <c r="F15" t="s">
        <v>467</v>
      </c>
      <c r="G15" t="s">
        <v>574</v>
      </c>
      <c r="H15">
        <v>13</v>
      </c>
      <c r="I15" t="s">
        <v>518</v>
      </c>
    </row>
    <row r="16" spans="1:9">
      <c r="A16">
        <v>14</v>
      </c>
      <c r="B16" t="s">
        <v>467</v>
      </c>
      <c r="C16" t="s">
        <v>575</v>
      </c>
      <c r="E16">
        <v>14</v>
      </c>
      <c r="F16" t="s">
        <v>467</v>
      </c>
      <c r="G16" t="s">
        <v>575</v>
      </c>
      <c r="H16">
        <v>14</v>
      </c>
      <c r="I16" t="s">
        <v>518</v>
      </c>
    </row>
    <row r="17" spans="1:9">
      <c r="A17">
        <v>15</v>
      </c>
      <c r="B17" t="s">
        <v>467</v>
      </c>
      <c r="C17" t="s">
        <v>595</v>
      </c>
      <c r="E17">
        <v>15</v>
      </c>
      <c r="F17" t="s">
        <v>467</v>
      </c>
      <c r="G17" t="s">
        <v>595</v>
      </c>
      <c r="H17">
        <v>15</v>
      </c>
      <c r="I17" t="s">
        <v>529</v>
      </c>
    </row>
    <row r="18" spans="1:9">
      <c r="A18">
        <v>16</v>
      </c>
      <c r="B18" t="s">
        <v>467</v>
      </c>
      <c r="C18" t="s">
        <v>373</v>
      </c>
      <c r="E18">
        <v>16</v>
      </c>
      <c r="F18" t="s">
        <v>467</v>
      </c>
      <c r="G18" t="s">
        <v>373</v>
      </c>
      <c r="H18">
        <v>16</v>
      </c>
      <c r="I18" t="s">
        <v>529</v>
      </c>
    </row>
    <row r="19" spans="1:9">
      <c r="A19">
        <v>17</v>
      </c>
      <c r="B19" t="s">
        <v>467</v>
      </c>
      <c r="C19" t="s">
        <v>665</v>
      </c>
      <c r="E19">
        <v>17</v>
      </c>
      <c r="F19" t="s">
        <v>467</v>
      </c>
      <c r="G19" t="s">
        <v>665</v>
      </c>
      <c r="H19">
        <v>17</v>
      </c>
      <c r="I19" t="s">
        <v>594</v>
      </c>
    </row>
    <row r="20" spans="1:9">
      <c r="A20">
        <v>18</v>
      </c>
      <c r="B20" t="s">
        <v>467</v>
      </c>
      <c r="C20" t="s">
        <v>666</v>
      </c>
      <c r="E20">
        <v>18</v>
      </c>
      <c r="F20" t="s">
        <v>467</v>
      </c>
      <c r="G20" t="s">
        <v>666</v>
      </c>
      <c r="H20">
        <v>18</v>
      </c>
      <c r="I20" t="s">
        <v>594</v>
      </c>
    </row>
    <row r="21" spans="1:9">
      <c r="A21">
        <v>19</v>
      </c>
      <c r="B21" t="s">
        <v>467</v>
      </c>
      <c r="C21" t="s">
        <v>668</v>
      </c>
      <c r="E21">
        <v>19</v>
      </c>
      <c r="F21" t="s">
        <v>467</v>
      </c>
      <c r="G21" t="s">
        <v>668</v>
      </c>
      <c r="H21">
        <v>19</v>
      </c>
      <c r="I21" t="s">
        <v>596</v>
      </c>
    </row>
    <row r="22" spans="1:10">
      <c r="A22">
        <v>20</v>
      </c>
      <c r="B22" t="s">
        <v>544</v>
      </c>
      <c r="C22" t="s">
        <v>545</v>
      </c>
      <c r="E22">
        <v>20</v>
      </c>
      <c r="F22" t="s">
        <v>467</v>
      </c>
      <c r="G22" t="s">
        <v>699</v>
      </c>
      <c r="H22">
        <v>20</v>
      </c>
      <c r="J22">
        <v>2</v>
      </c>
    </row>
    <row r="23" spans="1:10">
      <c r="A23">
        <v>21</v>
      </c>
      <c r="B23" t="s">
        <v>544</v>
      </c>
      <c r="C23" t="s">
        <v>546</v>
      </c>
      <c r="E23">
        <v>21</v>
      </c>
      <c r="F23" t="s">
        <v>467</v>
      </c>
      <c r="G23" t="s">
        <v>700</v>
      </c>
      <c r="H23">
        <v>21</v>
      </c>
      <c r="J23">
        <v>4</v>
      </c>
    </row>
    <row r="24" spans="1:10">
      <c r="A24">
        <v>22</v>
      </c>
      <c r="B24" t="s">
        <v>544</v>
      </c>
      <c r="C24" t="s">
        <v>569</v>
      </c>
      <c r="E24">
        <v>22</v>
      </c>
      <c r="F24" t="s">
        <v>467</v>
      </c>
      <c r="G24" t="s">
        <v>701</v>
      </c>
      <c r="H24">
        <v>22</v>
      </c>
      <c r="J24">
        <v>2</v>
      </c>
    </row>
    <row r="25" spans="1:11">
      <c r="A25">
        <v>23</v>
      </c>
      <c r="B25" t="s">
        <v>544</v>
      </c>
      <c r="C25" t="s">
        <v>570</v>
      </c>
      <c r="E25">
        <v>23</v>
      </c>
      <c r="F25" t="s">
        <v>544</v>
      </c>
      <c r="G25" t="s">
        <v>545</v>
      </c>
      <c r="H25">
        <v>1</v>
      </c>
      <c r="I25" t="s">
        <v>702</v>
      </c>
      <c r="J25">
        <v>4</v>
      </c>
      <c r="K25">
        <v>2</v>
      </c>
    </row>
    <row r="26" spans="1:11">
      <c r="A26">
        <v>24</v>
      </c>
      <c r="B26" t="s">
        <v>544</v>
      </c>
      <c r="C26" t="s">
        <v>571</v>
      </c>
      <c r="E26">
        <v>24</v>
      </c>
      <c r="F26" t="s">
        <v>544</v>
      </c>
      <c r="G26" t="s">
        <v>546</v>
      </c>
      <c r="H26">
        <v>2</v>
      </c>
      <c r="I26" t="s">
        <v>702</v>
      </c>
      <c r="K26">
        <v>1</v>
      </c>
    </row>
    <row r="27" spans="1:9">
      <c r="A27">
        <v>25</v>
      </c>
      <c r="B27" t="s">
        <v>544</v>
      </c>
      <c r="C27" t="s">
        <v>584</v>
      </c>
      <c r="E27">
        <v>25</v>
      </c>
      <c r="F27" t="s">
        <v>544</v>
      </c>
      <c r="G27" t="s">
        <v>569</v>
      </c>
      <c r="H27">
        <v>3</v>
      </c>
      <c r="I27" t="s">
        <v>522</v>
      </c>
    </row>
    <row r="28" spans="1:10">
      <c r="A28">
        <v>26</v>
      </c>
      <c r="B28" t="s">
        <v>544</v>
      </c>
      <c r="C28" t="s">
        <v>585</v>
      </c>
      <c r="E28">
        <v>26</v>
      </c>
      <c r="F28" t="s">
        <v>544</v>
      </c>
      <c r="G28" t="s">
        <v>570</v>
      </c>
      <c r="H28">
        <v>4</v>
      </c>
      <c r="I28" t="s">
        <v>522</v>
      </c>
      <c r="J28">
        <v>2</v>
      </c>
    </row>
    <row r="29" spans="1:9">
      <c r="A29">
        <v>27</v>
      </c>
      <c r="B29" t="s">
        <v>544</v>
      </c>
      <c r="C29" t="s">
        <v>586</v>
      </c>
      <c r="E29">
        <v>27</v>
      </c>
      <c r="F29" t="s">
        <v>544</v>
      </c>
      <c r="G29" t="s">
        <v>571</v>
      </c>
      <c r="H29">
        <v>5</v>
      </c>
      <c r="I29" t="s">
        <v>522</v>
      </c>
    </row>
    <row r="30" spans="1:10">
      <c r="A30">
        <v>28</v>
      </c>
      <c r="B30" t="s">
        <v>544</v>
      </c>
      <c r="C30" t="s">
        <v>587</v>
      </c>
      <c r="E30">
        <v>28</v>
      </c>
      <c r="F30" t="s">
        <v>544</v>
      </c>
      <c r="G30" t="s">
        <v>584</v>
      </c>
      <c r="H30">
        <v>6</v>
      </c>
      <c r="I30" t="s">
        <v>526</v>
      </c>
      <c r="J30">
        <v>2</v>
      </c>
    </row>
    <row r="31" spans="1:9">
      <c r="A31">
        <v>29</v>
      </c>
      <c r="B31" t="s">
        <v>544</v>
      </c>
      <c r="C31" t="s">
        <v>646</v>
      </c>
      <c r="E31">
        <v>29</v>
      </c>
      <c r="F31" t="s">
        <v>544</v>
      </c>
      <c r="G31" t="s">
        <v>585</v>
      </c>
      <c r="H31">
        <v>7</v>
      </c>
      <c r="I31" t="s">
        <v>526</v>
      </c>
    </row>
    <row r="32" spans="1:9">
      <c r="A32">
        <v>30</v>
      </c>
      <c r="B32" t="s">
        <v>544</v>
      </c>
      <c r="C32" t="s">
        <v>647</v>
      </c>
      <c r="E32">
        <v>30</v>
      </c>
      <c r="F32" t="s">
        <v>544</v>
      </c>
      <c r="G32" t="s">
        <v>586</v>
      </c>
      <c r="H32">
        <v>8</v>
      </c>
      <c r="I32" t="s">
        <v>526</v>
      </c>
    </row>
    <row r="33" spans="1:9">
      <c r="A33">
        <v>31</v>
      </c>
      <c r="B33" t="s">
        <v>544</v>
      </c>
      <c r="C33" t="s">
        <v>648</v>
      </c>
      <c r="E33">
        <v>31</v>
      </c>
      <c r="F33" t="s">
        <v>544</v>
      </c>
      <c r="G33" t="s">
        <v>587</v>
      </c>
      <c r="H33">
        <v>9</v>
      </c>
      <c r="I33" t="s">
        <v>526</v>
      </c>
    </row>
    <row r="34" spans="1:10">
      <c r="A34">
        <v>32</v>
      </c>
      <c r="B34" t="s">
        <v>544</v>
      </c>
      <c r="C34" t="s">
        <v>649</v>
      </c>
      <c r="E34">
        <v>32</v>
      </c>
      <c r="F34" t="s">
        <v>544</v>
      </c>
      <c r="G34" t="s">
        <v>646</v>
      </c>
      <c r="H34">
        <v>10</v>
      </c>
      <c r="I34" t="s">
        <v>703</v>
      </c>
      <c r="J34">
        <v>2</v>
      </c>
    </row>
    <row r="35" spans="1:10">
      <c r="A35">
        <v>33</v>
      </c>
      <c r="B35" t="s">
        <v>544</v>
      </c>
      <c r="C35" t="s">
        <v>166</v>
      </c>
      <c r="E35">
        <v>33</v>
      </c>
      <c r="F35" t="s">
        <v>544</v>
      </c>
      <c r="G35" t="s">
        <v>647</v>
      </c>
      <c r="H35">
        <v>11</v>
      </c>
      <c r="I35" t="s">
        <v>703</v>
      </c>
      <c r="J35">
        <v>6</v>
      </c>
    </row>
    <row r="36" spans="1:10">
      <c r="A36">
        <v>34</v>
      </c>
      <c r="B36" t="s">
        <v>544</v>
      </c>
      <c r="C36" t="s">
        <v>652</v>
      </c>
      <c r="E36">
        <v>34</v>
      </c>
      <c r="F36" t="s">
        <v>544</v>
      </c>
      <c r="G36" t="s">
        <v>648</v>
      </c>
      <c r="H36">
        <v>12</v>
      </c>
      <c r="I36" t="s">
        <v>704</v>
      </c>
      <c r="J36">
        <v>1</v>
      </c>
    </row>
    <row r="37" spans="1:10">
      <c r="A37">
        <v>35</v>
      </c>
      <c r="B37" t="s">
        <v>544</v>
      </c>
      <c r="C37" t="s">
        <v>653</v>
      </c>
      <c r="E37">
        <v>35</v>
      </c>
      <c r="F37" t="s">
        <v>544</v>
      </c>
      <c r="G37" t="s">
        <v>649</v>
      </c>
      <c r="H37">
        <v>13</v>
      </c>
      <c r="I37" t="s">
        <v>705</v>
      </c>
      <c r="J37">
        <v>2</v>
      </c>
    </row>
    <row r="38" spans="1:9">
      <c r="A38">
        <v>36</v>
      </c>
      <c r="B38" t="s">
        <v>544</v>
      </c>
      <c r="C38" t="s">
        <v>654</v>
      </c>
      <c r="E38">
        <v>36</v>
      </c>
      <c r="F38" t="s">
        <v>544</v>
      </c>
      <c r="G38" t="s">
        <v>166</v>
      </c>
      <c r="H38">
        <v>14</v>
      </c>
      <c r="I38" t="s">
        <v>703</v>
      </c>
    </row>
    <row r="39" spans="1:10">
      <c r="A39">
        <v>37</v>
      </c>
      <c r="B39" t="s">
        <v>544</v>
      </c>
      <c r="C39" t="s">
        <v>655</v>
      </c>
      <c r="E39">
        <v>37</v>
      </c>
      <c r="F39" t="s">
        <v>544</v>
      </c>
      <c r="G39" t="s">
        <v>652</v>
      </c>
      <c r="H39">
        <v>15</v>
      </c>
      <c r="I39" t="s">
        <v>580</v>
      </c>
      <c r="J39">
        <v>1</v>
      </c>
    </row>
    <row r="40" spans="1:9">
      <c r="A40">
        <v>38</v>
      </c>
      <c r="B40" t="s">
        <v>544</v>
      </c>
      <c r="C40" t="s">
        <v>706</v>
      </c>
      <c r="E40">
        <v>38</v>
      </c>
      <c r="F40" t="s">
        <v>544</v>
      </c>
      <c r="G40" t="s">
        <v>653</v>
      </c>
      <c r="H40">
        <v>16</v>
      </c>
      <c r="I40" t="s">
        <v>580</v>
      </c>
    </row>
    <row r="41" spans="1:10">
      <c r="A41">
        <v>39</v>
      </c>
      <c r="B41" t="s">
        <v>463</v>
      </c>
      <c r="C41" t="s">
        <v>464</v>
      </c>
      <c r="E41">
        <v>39</v>
      </c>
      <c r="F41" t="s">
        <v>544</v>
      </c>
      <c r="G41" t="s">
        <v>654</v>
      </c>
      <c r="H41">
        <v>17</v>
      </c>
      <c r="I41" t="s">
        <v>580</v>
      </c>
      <c r="J41">
        <v>2</v>
      </c>
    </row>
    <row r="42" spans="1:10">
      <c r="A42">
        <v>40</v>
      </c>
      <c r="B42" t="s">
        <v>463</v>
      </c>
      <c r="C42" t="s">
        <v>465</v>
      </c>
      <c r="E42">
        <v>40</v>
      </c>
      <c r="F42" t="s">
        <v>544</v>
      </c>
      <c r="G42" t="s">
        <v>655</v>
      </c>
      <c r="H42">
        <v>18</v>
      </c>
      <c r="I42" t="s">
        <v>580</v>
      </c>
      <c r="J42">
        <v>2</v>
      </c>
    </row>
    <row r="43" spans="1:9">
      <c r="A43">
        <v>41</v>
      </c>
      <c r="B43" t="s">
        <v>476</v>
      </c>
      <c r="C43" t="s">
        <v>477</v>
      </c>
      <c r="E43">
        <v>41</v>
      </c>
      <c r="F43" t="s">
        <v>544</v>
      </c>
      <c r="G43" t="s">
        <v>707</v>
      </c>
      <c r="H43">
        <v>19</v>
      </c>
      <c r="I43" t="s">
        <v>580</v>
      </c>
    </row>
    <row r="44" spans="1:10">
      <c r="A44">
        <v>42</v>
      </c>
      <c r="B44" t="s">
        <v>476</v>
      </c>
      <c r="C44" t="s">
        <v>478</v>
      </c>
      <c r="E44">
        <v>42</v>
      </c>
      <c r="F44" t="s">
        <v>544</v>
      </c>
      <c r="G44" t="s">
        <v>708</v>
      </c>
      <c r="H44">
        <v>20</v>
      </c>
      <c r="J44">
        <v>2</v>
      </c>
    </row>
    <row r="45" spans="1:10">
      <c r="A45">
        <v>43</v>
      </c>
      <c r="B45" t="s">
        <v>476</v>
      </c>
      <c r="C45" t="s">
        <v>542</v>
      </c>
      <c r="E45">
        <v>43</v>
      </c>
      <c r="F45" t="s">
        <v>544</v>
      </c>
      <c r="G45" t="s">
        <v>709</v>
      </c>
      <c r="H45">
        <v>21</v>
      </c>
      <c r="J45">
        <v>3</v>
      </c>
    </row>
    <row r="46" spans="1:10">
      <c r="A46">
        <v>44</v>
      </c>
      <c r="B46" t="s">
        <v>476</v>
      </c>
      <c r="C46" t="s">
        <v>496</v>
      </c>
      <c r="E46">
        <v>44</v>
      </c>
      <c r="F46" t="s">
        <v>544</v>
      </c>
      <c r="G46" t="s">
        <v>710</v>
      </c>
      <c r="H46">
        <v>22</v>
      </c>
      <c r="J46">
        <v>1</v>
      </c>
    </row>
    <row r="47" spans="1:10">
      <c r="A47">
        <v>45</v>
      </c>
      <c r="B47" t="s">
        <v>476</v>
      </c>
      <c r="C47" t="s">
        <v>497</v>
      </c>
      <c r="E47">
        <v>45</v>
      </c>
      <c r="F47" t="s">
        <v>544</v>
      </c>
      <c r="G47" t="s">
        <v>711</v>
      </c>
      <c r="H47">
        <v>23</v>
      </c>
      <c r="J47">
        <v>3</v>
      </c>
    </row>
    <row r="48" spans="1:10">
      <c r="A48">
        <v>46</v>
      </c>
      <c r="B48" t="s">
        <v>476</v>
      </c>
      <c r="C48" t="s">
        <v>519</v>
      </c>
      <c r="E48">
        <v>46</v>
      </c>
      <c r="F48" t="s">
        <v>544</v>
      </c>
      <c r="G48" t="s">
        <v>712</v>
      </c>
      <c r="H48">
        <v>24</v>
      </c>
      <c r="J48">
        <v>5</v>
      </c>
    </row>
    <row r="49" spans="1:10">
      <c r="A49">
        <v>47</v>
      </c>
      <c r="B49" t="s">
        <v>476</v>
      </c>
      <c r="C49" t="s">
        <v>520</v>
      </c>
      <c r="E49">
        <v>47</v>
      </c>
      <c r="F49" t="s">
        <v>544</v>
      </c>
      <c r="G49" t="s">
        <v>713</v>
      </c>
      <c r="H49">
        <v>25</v>
      </c>
      <c r="J49">
        <v>1</v>
      </c>
    </row>
    <row r="50" spans="1:7">
      <c r="A50">
        <v>48</v>
      </c>
      <c r="B50" t="s">
        <v>476</v>
      </c>
      <c r="C50" t="s">
        <v>631</v>
      </c>
      <c r="E50">
        <v>48</v>
      </c>
      <c r="F50" t="s">
        <v>544</v>
      </c>
      <c r="G50" t="s">
        <v>714</v>
      </c>
    </row>
    <row r="51" spans="1:11">
      <c r="A51">
        <v>49</v>
      </c>
      <c r="B51" t="s">
        <v>476</v>
      </c>
      <c r="C51" t="s">
        <v>715</v>
      </c>
      <c r="E51">
        <v>49</v>
      </c>
      <c r="F51" t="s">
        <v>463</v>
      </c>
      <c r="G51" t="s">
        <v>464</v>
      </c>
      <c r="H51">
        <v>1</v>
      </c>
      <c r="I51" t="s">
        <v>696</v>
      </c>
      <c r="K51">
        <v>1</v>
      </c>
    </row>
    <row r="52" spans="1:11">
      <c r="A52">
        <v>50</v>
      </c>
      <c r="B52" t="s">
        <v>476</v>
      </c>
      <c r="C52" t="s">
        <v>628</v>
      </c>
      <c r="E52">
        <v>50</v>
      </c>
      <c r="F52" t="s">
        <v>463</v>
      </c>
      <c r="G52" t="s">
        <v>465</v>
      </c>
      <c r="H52">
        <v>2</v>
      </c>
      <c r="I52" t="s">
        <v>696</v>
      </c>
      <c r="J52">
        <v>1</v>
      </c>
      <c r="K52">
        <v>2</v>
      </c>
    </row>
    <row r="53" spans="1:10">
      <c r="A53">
        <v>51</v>
      </c>
      <c r="B53" t="s">
        <v>476</v>
      </c>
      <c r="C53" t="s">
        <v>676</v>
      </c>
      <c r="E53">
        <v>51</v>
      </c>
      <c r="F53" t="s">
        <v>463</v>
      </c>
      <c r="G53" t="s">
        <v>716</v>
      </c>
      <c r="H53">
        <v>3</v>
      </c>
      <c r="J53">
        <v>2</v>
      </c>
    </row>
    <row r="54" spans="1:10">
      <c r="A54">
        <v>52</v>
      </c>
      <c r="B54" t="s">
        <v>476</v>
      </c>
      <c r="C54" t="s">
        <v>630</v>
      </c>
      <c r="E54">
        <v>52</v>
      </c>
      <c r="F54" t="s">
        <v>463</v>
      </c>
      <c r="G54" t="s">
        <v>717</v>
      </c>
      <c r="H54">
        <v>4</v>
      </c>
      <c r="J54">
        <v>2</v>
      </c>
    </row>
    <row r="55" spans="1:10">
      <c r="A55">
        <v>53</v>
      </c>
      <c r="B55" t="s">
        <v>476</v>
      </c>
      <c r="C55" t="s">
        <v>429</v>
      </c>
      <c r="E55">
        <v>53</v>
      </c>
      <c r="F55" t="s">
        <v>463</v>
      </c>
      <c r="G55" t="s">
        <v>718</v>
      </c>
      <c r="H55">
        <v>5</v>
      </c>
      <c r="J55">
        <v>2</v>
      </c>
    </row>
    <row r="56" spans="1:10">
      <c r="A56">
        <v>54</v>
      </c>
      <c r="B56" t="s">
        <v>476</v>
      </c>
      <c r="C56" t="s">
        <v>673</v>
      </c>
      <c r="E56">
        <v>54</v>
      </c>
      <c r="F56" t="s">
        <v>463</v>
      </c>
      <c r="G56" t="s">
        <v>719</v>
      </c>
      <c r="H56">
        <v>6</v>
      </c>
      <c r="J56">
        <v>1</v>
      </c>
    </row>
    <row r="57" spans="1:10">
      <c r="A57">
        <v>55</v>
      </c>
      <c r="B57" t="s">
        <v>476</v>
      </c>
      <c r="C57" t="s">
        <v>674</v>
      </c>
      <c r="E57">
        <v>55</v>
      </c>
      <c r="F57" t="s">
        <v>463</v>
      </c>
      <c r="G57" t="s">
        <v>720</v>
      </c>
      <c r="H57">
        <v>7</v>
      </c>
      <c r="J57">
        <v>1</v>
      </c>
    </row>
    <row r="58" spans="1:10">
      <c r="A58">
        <v>56</v>
      </c>
      <c r="B58" t="s">
        <v>476</v>
      </c>
      <c r="C58" t="s">
        <v>677</v>
      </c>
      <c r="E58">
        <v>56</v>
      </c>
      <c r="F58" t="s">
        <v>463</v>
      </c>
      <c r="G58" t="s">
        <v>721</v>
      </c>
      <c r="H58">
        <v>8</v>
      </c>
      <c r="J58">
        <v>1</v>
      </c>
    </row>
    <row r="59" spans="1:10">
      <c r="A59">
        <v>57</v>
      </c>
      <c r="B59" t="s">
        <v>498</v>
      </c>
      <c r="C59" t="s">
        <v>722</v>
      </c>
      <c r="E59">
        <v>57</v>
      </c>
      <c r="F59" t="s">
        <v>463</v>
      </c>
      <c r="G59" t="s">
        <v>723</v>
      </c>
      <c r="H59">
        <v>9</v>
      </c>
      <c r="J59">
        <v>1</v>
      </c>
    </row>
    <row r="60" spans="1:7">
      <c r="A60">
        <v>58</v>
      </c>
      <c r="B60" t="s">
        <v>498</v>
      </c>
      <c r="C60" t="s">
        <v>724</v>
      </c>
      <c r="E60">
        <v>58</v>
      </c>
      <c r="F60" t="s">
        <v>463</v>
      </c>
      <c r="G60" t="s">
        <v>714</v>
      </c>
    </row>
    <row r="61" spans="1:7">
      <c r="A61">
        <v>59</v>
      </c>
      <c r="B61" t="s">
        <v>498</v>
      </c>
      <c r="C61" t="s">
        <v>500</v>
      </c>
      <c r="E61">
        <v>59</v>
      </c>
      <c r="F61" t="s">
        <v>463</v>
      </c>
      <c r="G61" t="s">
        <v>465</v>
      </c>
    </row>
    <row r="62" spans="1:11">
      <c r="A62">
        <v>60</v>
      </c>
      <c r="B62" t="s">
        <v>498</v>
      </c>
      <c r="C62" t="s">
        <v>501</v>
      </c>
      <c r="E62">
        <v>60</v>
      </c>
      <c r="F62" t="s">
        <v>476</v>
      </c>
      <c r="G62" t="s">
        <v>477</v>
      </c>
      <c r="H62">
        <v>1</v>
      </c>
      <c r="I62" t="s">
        <v>725</v>
      </c>
      <c r="K62">
        <v>6</v>
      </c>
    </row>
    <row r="63" spans="1:10">
      <c r="A63">
        <v>61</v>
      </c>
      <c r="B63" t="s">
        <v>498</v>
      </c>
      <c r="C63" t="s">
        <v>502</v>
      </c>
      <c r="E63">
        <v>61</v>
      </c>
      <c r="F63" t="s">
        <v>476</v>
      </c>
      <c r="G63" t="s">
        <v>542</v>
      </c>
      <c r="H63">
        <v>2</v>
      </c>
      <c r="I63" t="s">
        <v>726</v>
      </c>
      <c r="J63">
        <v>1</v>
      </c>
    </row>
    <row r="64" spans="1:11">
      <c r="A64">
        <v>62</v>
      </c>
      <c r="B64" t="s">
        <v>498</v>
      </c>
      <c r="C64" t="s">
        <v>503</v>
      </c>
      <c r="E64">
        <v>62</v>
      </c>
      <c r="F64" t="s">
        <v>476</v>
      </c>
      <c r="G64" t="s">
        <v>496</v>
      </c>
      <c r="H64">
        <v>3</v>
      </c>
      <c r="I64" t="s">
        <v>726</v>
      </c>
      <c r="K64">
        <v>2</v>
      </c>
    </row>
    <row r="65" spans="1:9">
      <c r="A65">
        <v>63</v>
      </c>
      <c r="B65" t="s">
        <v>498</v>
      </c>
      <c r="C65" t="s">
        <v>597</v>
      </c>
      <c r="E65">
        <v>63</v>
      </c>
      <c r="F65" t="s">
        <v>476</v>
      </c>
      <c r="G65" t="s">
        <v>497</v>
      </c>
      <c r="H65">
        <v>4</v>
      </c>
      <c r="I65" t="s">
        <v>727</v>
      </c>
    </row>
    <row r="66" spans="1:9">
      <c r="A66">
        <v>64</v>
      </c>
      <c r="B66" t="s">
        <v>498</v>
      </c>
      <c r="C66" t="s">
        <v>599</v>
      </c>
      <c r="E66">
        <v>64</v>
      </c>
      <c r="F66" t="s">
        <v>476</v>
      </c>
      <c r="G66" t="s">
        <v>519</v>
      </c>
      <c r="H66">
        <v>5</v>
      </c>
      <c r="I66" t="s">
        <v>728</v>
      </c>
    </row>
    <row r="67" spans="1:11">
      <c r="A67">
        <v>65</v>
      </c>
      <c r="B67" t="s">
        <v>498</v>
      </c>
      <c r="C67" t="s">
        <v>600</v>
      </c>
      <c r="E67">
        <v>65</v>
      </c>
      <c r="F67" t="s">
        <v>476</v>
      </c>
      <c r="G67" t="s">
        <v>520</v>
      </c>
      <c r="H67">
        <v>6</v>
      </c>
      <c r="I67" t="s">
        <v>728</v>
      </c>
      <c r="K67">
        <v>1</v>
      </c>
    </row>
    <row r="68" spans="1:9">
      <c r="A68">
        <v>66</v>
      </c>
      <c r="B68" t="s">
        <v>498</v>
      </c>
      <c r="C68" t="s">
        <v>602</v>
      </c>
      <c r="E68">
        <v>66</v>
      </c>
      <c r="F68" t="s">
        <v>476</v>
      </c>
      <c r="G68" t="s">
        <v>729</v>
      </c>
      <c r="H68">
        <v>7</v>
      </c>
      <c r="I68" t="s">
        <v>730</v>
      </c>
    </row>
    <row r="69" spans="1:9">
      <c r="A69">
        <v>67</v>
      </c>
      <c r="B69" t="s">
        <v>498</v>
      </c>
      <c r="C69" t="s">
        <v>678</v>
      </c>
      <c r="E69">
        <v>67</v>
      </c>
      <c r="F69" t="s">
        <v>476</v>
      </c>
      <c r="G69" t="s">
        <v>731</v>
      </c>
      <c r="H69">
        <v>8</v>
      </c>
      <c r="I69" t="s">
        <v>732</v>
      </c>
    </row>
    <row r="70" spans="1:9">
      <c r="A70">
        <v>68</v>
      </c>
      <c r="B70" t="s">
        <v>498</v>
      </c>
      <c r="C70" t="s">
        <v>62</v>
      </c>
      <c r="E70">
        <v>68</v>
      </c>
      <c r="F70" t="s">
        <v>476</v>
      </c>
      <c r="G70" t="s">
        <v>628</v>
      </c>
      <c r="H70">
        <v>9</v>
      </c>
      <c r="I70" t="s">
        <v>543</v>
      </c>
    </row>
    <row r="71" spans="1:9">
      <c r="A71">
        <v>69</v>
      </c>
      <c r="B71" t="s">
        <v>498</v>
      </c>
      <c r="C71" t="s">
        <v>679</v>
      </c>
      <c r="E71">
        <v>69</v>
      </c>
      <c r="F71" t="s">
        <v>476</v>
      </c>
      <c r="G71" t="s">
        <v>733</v>
      </c>
      <c r="H71">
        <v>10</v>
      </c>
      <c r="I71" t="s">
        <v>543</v>
      </c>
    </row>
    <row r="72" spans="1:9">
      <c r="A72">
        <v>70</v>
      </c>
      <c r="B72" t="s">
        <v>498</v>
      </c>
      <c r="C72" t="s">
        <v>680</v>
      </c>
      <c r="E72">
        <v>70</v>
      </c>
      <c r="F72" t="s">
        <v>476</v>
      </c>
      <c r="G72" t="s">
        <v>630</v>
      </c>
      <c r="H72">
        <v>11</v>
      </c>
      <c r="I72" t="s">
        <v>543</v>
      </c>
    </row>
    <row r="73" spans="1:9">
      <c r="A73">
        <v>71</v>
      </c>
      <c r="B73" t="s">
        <v>498</v>
      </c>
      <c r="C73" t="s">
        <v>681</v>
      </c>
      <c r="E73">
        <v>71</v>
      </c>
      <c r="F73" t="s">
        <v>476</v>
      </c>
      <c r="G73" t="s">
        <v>429</v>
      </c>
      <c r="H73">
        <v>12</v>
      </c>
      <c r="I73" t="s">
        <v>543</v>
      </c>
    </row>
    <row r="74" spans="1:9">
      <c r="A74">
        <v>72</v>
      </c>
      <c r="B74" t="s">
        <v>498</v>
      </c>
      <c r="C74" t="s">
        <v>734</v>
      </c>
      <c r="E74">
        <v>72</v>
      </c>
      <c r="F74" t="s">
        <v>476</v>
      </c>
      <c r="G74" t="s">
        <v>673</v>
      </c>
      <c r="H74">
        <v>13</v>
      </c>
      <c r="I74" t="s">
        <v>604</v>
      </c>
    </row>
    <row r="75" spans="1:10">
      <c r="A75">
        <v>73</v>
      </c>
      <c r="B75" t="s">
        <v>498</v>
      </c>
      <c r="C75" t="s">
        <v>683</v>
      </c>
      <c r="E75">
        <v>73</v>
      </c>
      <c r="F75" t="s">
        <v>476</v>
      </c>
      <c r="G75" t="s">
        <v>674</v>
      </c>
      <c r="H75">
        <v>14</v>
      </c>
      <c r="I75" t="s">
        <v>604</v>
      </c>
      <c r="J75">
        <v>1</v>
      </c>
    </row>
    <row r="76" spans="1:9">
      <c r="A76">
        <v>74</v>
      </c>
      <c r="B76" t="s">
        <v>455</v>
      </c>
      <c r="C76" t="s">
        <v>456</v>
      </c>
      <c r="E76">
        <v>74</v>
      </c>
      <c r="F76" t="s">
        <v>476</v>
      </c>
      <c r="G76" t="s">
        <v>677</v>
      </c>
      <c r="H76">
        <v>15</v>
      </c>
      <c r="I76" t="s">
        <v>605</v>
      </c>
    </row>
    <row r="77" spans="1:10">
      <c r="A77">
        <v>75</v>
      </c>
      <c r="B77" t="s">
        <v>455</v>
      </c>
      <c r="C77" t="s">
        <v>457</v>
      </c>
      <c r="E77">
        <v>75</v>
      </c>
      <c r="F77" t="s">
        <v>476</v>
      </c>
      <c r="G77" t="s">
        <v>735</v>
      </c>
      <c r="H77">
        <v>16</v>
      </c>
      <c r="J77">
        <v>2</v>
      </c>
    </row>
    <row r="78" spans="1:10">
      <c r="A78">
        <v>76</v>
      </c>
      <c r="B78" t="s">
        <v>455</v>
      </c>
      <c r="C78" t="s">
        <v>458</v>
      </c>
      <c r="E78">
        <v>76</v>
      </c>
      <c r="F78" t="s">
        <v>476</v>
      </c>
      <c r="G78" t="s">
        <v>736</v>
      </c>
      <c r="H78">
        <v>17</v>
      </c>
      <c r="J78">
        <v>1</v>
      </c>
    </row>
    <row r="79" spans="1:11">
      <c r="A79">
        <v>77</v>
      </c>
      <c r="B79" t="s">
        <v>455</v>
      </c>
      <c r="C79" t="s">
        <v>459</v>
      </c>
      <c r="E79">
        <v>77</v>
      </c>
      <c r="F79" t="s">
        <v>498</v>
      </c>
      <c r="G79" t="s">
        <v>722</v>
      </c>
      <c r="H79">
        <v>1</v>
      </c>
      <c r="I79" t="s">
        <v>727</v>
      </c>
      <c r="K79">
        <v>2</v>
      </c>
    </row>
    <row r="80" spans="1:9">
      <c r="A80">
        <v>78</v>
      </c>
      <c r="B80" t="s">
        <v>455</v>
      </c>
      <c r="C80" t="s">
        <v>460</v>
      </c>
      <c r="E80">
        <v>78</v>
      </c>
      <c r="F80" t="s">
        <v>498</v>
      </c>
      <c r="G80" t="s">
        <v>737</v>
      </c>
      <c r="H80">
        <v>2</v>
      </c>
      <c r="I80" t="s">
        <v>727</v>
      </c>
    </row>
    <row r="81" spans="1:9">
      <c r="A81">
        <v>79</v>
      </c>
      <c r="B81" t="s">
        <v>455</v>
      </c>
      <c r="C81" t="s">
        <v>461</v>
      </c>
      <c r="E81">
        <v>79</v>
      </c>
      <c r="F81" t="s">
        <v>498</v>
      </c>
      <c r="G81" t="s">
        <v>500</v>
      </c>
      <c r="H81">
        <v>3</v>
      </c>
      <c r="I81" t="s">
        <v>727</v>
      </c>
    </row>
    <row r="82" spans="1:9">
      <c r="A82">
        <v>80</v>
      </c>
      <c r="B82" t="s">
        <v>455</v>
      </c>
      <c r="C82" t="s">
        <v>96</v>
      </c>
      <c r="E82">
        <v>80</v>
      </c>
      <c r="F82" t="s">
        <v>498</v>
      </c>
      <c r="G82" t="s">
        <v>501</v>
      </c>
      <c r="H82">
        <v>4</v>
      </c>
      <c r="I82" t="s">
        <v>727</v>
      </c>
    </row>
    <row r="83" spans="1:9">
      <c r="A83">
        <v>81</v>
      </c>
      <c r="B83" t="s">
        <v>455</v>
      </c>
      <c r="C83" t="s">
        <v>613</v>
      </c>
      <c r="E83">
        <v>81</v>
      </c>
      <c r="F83" t="s">
        <v>498</v>
      </c>
      <c r="G83" t="s">
        <v>502</v>
      </c>
      <c r="H83">
        <v>5</v>
      </c>
      <c r="I83" t="s">
        <v>727</v>
      </c>
    </row>
    <row r="84" spans="1:9">
      <c r="A84">
        <v>82</v>
      </c>
      <c r="B84" t="s">
        <v>455</v>
      </c>
      <c r="C84" t="s">
        <v>614</v>
      </c>
      <c r="E84">
        <v>82</v>
      </c>
      <c r="F84" t="s">
        <v>498</v>
      </c>
      <c r="G84" t="s">
        <v>503</v>
      </c>
      <c r="H84">
        <v>6</v>
      </c>
      <c r="I84" t="s">
        <v>727</v>
      </c>
    </row>
    <row r="85" spans="1:10">
      <c r="A85">
        <v>83</v>
      </c>
      <c r="B85" t="s">
        <v>455</v>
      </c>
      <c r="C85" t="s">
        <v>615</v>
      </c>
      <c r="E85">
        <v>83</v>
      </c>
      <c r="F85" t="s">
        <v>498</v>
      </c>
      <c r="G85" t="s">
        <v>597</v>
      </c>
      <c r="H85">
        <v>7</v>
      </c>
      <c r="I85" t="s">
        <v>539</v>
      </c>
      <c r="J85">
        <v>1</v>
      </c>
    </row>
    <row r="86" spans="1:9">
      <c r="A86">
        <v>84</v>
      </c>
      <c r="B86" t="s">
        <v>455</v>
      </c>
      <c r="C86" t="s">
        <v>141</v>
      </c>
      <c r="E86">
        <v>84</v>
      </c>
      <c r="F86" t="s">
        <v>498</v>
      </c>
      <c r="G86" t="s">
        <v>738</v>
      </c>
      <c r="H86">
        <v>8</v>
      </c>
      <c r="I86" t="s">
        <v>539</v>
      </c>
    </row>
    <row r="87" spans="1:9">
      <c r="A87">
        <v>85</v>
      </c>
      <c r="B87" t="s">
        <v>455</v>
      </c>
      <c r="C87" t="s">
        <v>616</v>
      </c>
      <c r="E87">
        <v>85</v>
      </c>
      <c r="F87" t="s">
        <v>498</v>
      </c>
      <c r="G87" t="s">
        <v>600</v>
      </c>
      <c r="H87">
        <v>9</v>
      </c>
      <c r="I87" t="s">
        <v>539</v>
      </c>
    </row>
    <row r="88" spans="1:9">
      <c r="A88">
        <v>86</v>
      </c>
      <c r="B88" t="s">
        <v>455</v>
      </c>
      <c r="C88" t="s">
        <v>617</v>
      </c>
      <c r="E88">
        <v>86</v>
      </c>
      <c r="F88" t="s">
        <v>498</v>
      </c>
      <c r="G88" t="s">
        <v>602</v>
      </c>
      <c r="H88">
        <v>10</v>
      </c>
      <c r="I88" t="s">
        <v>539</v>
      </c>
    </row>
    <row r="89" spans="1:9">
      <c r="A89">
        <v>87</v>
      </c>
      <c r="B89" t="s">
        <v>455</v>
      </c>
      <c r="C89" t="s">
        <v>618</v>
      </c>
      <c r="E89">
        <v>87</v>
      </c>
      <c r="F89" t="s">
        <v>498</v>
      </c>
      <c r="G89" t="s">
        <v>678</v>
      </c>
      <c r="H89">
        <v>11</v>
      </c>
      <c r="I89" t="s">
        <v>562</v>
      </c>
    </row>
    <row r="90" spans="1:9">
      <c r="A90">
        <v>88</v>
      </c>
      <c r="B90" t="s">
        <v>480</v>
      </c>
      <c r="C90" t="s">
        <v>481</v>
      </c>
      <c r="E90">
        <v>88</v>
      </c>
      <c r="F90" t="s">
        <v>498</v>
      </c>
      <c r="G90" t="s">
        <v>62</v>
      </c>
      <c r="H90">
        <v>12</v>
      </c>
      <c r="I90" t="s">
        <v>562</v>
      </c>
    </row>
    <row r="91" spans="1:10">
      <c r="A91">
        <v>89</v>
      </c>
      <c r="B91" t="s">
        <v>480</v>
      </c>
      <c r="C91" t="s">
        <v>482</v>
      </c>
      <c r="E91">
        <v>89</v>
      </c>
      <c r="F91" t="s">
        <v>498</v>
      </c>
      <c r="G91" t="s">
        <v>679</v>
      </c>
      <c r="H91">
        <v>13</v>
      </c>
      <c r="I91" t="s">
        <v>562</v>
      </c>
      <c r="J91">
        <v>2</v>
      </c>
    </row>
    <row r="92" spans="1:9">
      <c r="A92">
        <v>90</v>
      </c>
      <c r="B92" t="s">
        <v>480</v>
      </c>
      <c r="C92" t="s">
        <v>483</v>
      </c>
      <c r="E92">
        <v>90</v>
      </c>
      <c r="F92" t="s">
        <v>498</v>
      </c>
      <c r="G92" t="s">
        <v>680</v>
      </c>
      <c r="H92">
        <v>14</v>
      </c>
      <c r="I92" t="s">
        <v>562</v>
      </c>
    </row>
    <row r="93" spans="1:9">
      <c r="A93">
        <v>91</v>
      </c>
      <c r="B93" t="s">
        <v>480</v>
      </c>
      <c r="C93" t="s">
        <v>485</v>
      </c>
      <c r="E93">
        <v>91</v>
      </c>
      <c r="F93" t="s">
        <v>498</v>
      </c>
      <c r="G93" t="s">
        <v>681</v>
      </c>
      <c r="H93">
        <v>15</v>
      </c>
      <c r="I93" t="s">
        <v>562</v>
      </c>
    </row>
    <row r="94" spans="1:10">
      <c r="A94">
        <v>92</v>
      </c>
      <c r="B94" t="s">
        <v>480</v>
      </c>
      <c r="C94" t="s">
        <v>739</v>
      </c>
      <c r="E94">
        <v>92</v>
      </c>
      <c r="F94" t="s">
        <v>498</v>
      </c>
      <c r="G94" t="s">
        <v>683</v>
      </c>
      <c r="H94">
        <v>16</v>
      </c>
      <c r="I94" t="s">
        <v>568</v>
      </c>
      <c r="J94">
        <v>6</v>
      </c>
    </row>
    <row r="95" spans="1:10">
      <c r="A95">
        <v>93</v>
      </c>
      <c r="B95" t="s">
        <v>480</v>
      </c>
      <c r="C95" t="s">
        <v>635</v>
      </c>
      <c r="E95">
        <v>93</v>
      </c>
      <c r="F95" t="s">
        <v>498</v>
      </c>
      <c r="G95" t="s">
        <v>740</v>
      </c>
      <c r="H95">
        <v>17</v>
      </c>
      <c r="J95">
        <v>2</v>
      </c>
    </row>
    <row r="96" spans="1:10">
      <c r="A96">
        <v>94</v>
      </c>
      <c r="B96" t="s">
        <v>480</v>
      </c>
      <c r="C96" t="s">
        <v>318</v>
      </c>
      <c r="E96">
        <v>94</v>
      </c>
      <c r="F96" t="s">
        <v>498</v>
      </c>
      <c r="G96" t="s">
        <v>741</v>
      </c>
      <c r="H96">
        <v>18</v>
      </c>
      <c r="J96">
        <v>3</v>
      </c>
    </row>
    <row r="97" spans="1:10">
      <c r="A97">
        <v>95</v>
      </c>
      <c r="B97" t="s">
        <v>480</v>
      </c>
      <c r="C97" t="s">
        <v>333</v>
      </c>
      <c r="E97">
        <v>95</v>
      </c>
      <c r="F97" t="s">
        <v>498</v>
      </c>
      <c r="G97" t="s">
        <v>742</v>
      </c>
      <c r="H97">
        <v>19</v>
      </c>
      <c r="J97">
        <v>4</v>
      </c>
    </row>
    <row r="98" spans="1:10">
      <c r="A98">
        <v>96</v>
      </c>
      <c r="B98" t="s">
        <v>480</v>
      </c>
      <c r="C98" t="s">
        <v>532</v>
      </c>
      <c r="E98">
        <v>96</v>
      </c>
      <c r="F98" t="s">
        <v>498</v>
      </c>
      <c r="G98" t="s">
        <v>743</v>
      </c>
      <c r="H98">
        <v>20</v>
      </c>
      <c r="J98">
        <v>8</v>
      </c>
    </row>
    <row r="99" spans="1:9">
      <c r="A99">
        <v>97</v>
      </c>
      <c r="B99" t="s">
        <v>480</v>
      </c>
      <c r="C99" t="s">
        <v>637</v>
      </c>
      <c r="E99">
        <v>97</v>
      </c>
      <c r="F99" t="s">
        <v>455</v>
      </c>
      <c r="G99" t="s">
        <v>456</v>
      </c>
      <c r="H99">
        <v>1</v>
      </c>
      <c r="I99" t="s">
        <v>696</v>
      </c>
    </row>
    <row r="100" spans="1:9">
      <c r="A100">
        <v>98</v>
      </c>
      <c r="B100" t="s">
        <v>480</v>
      </c>
      <c r="C100" t="s">
        <v>532</v>
      </c>
      <c r="E100">
        <v>98</v>
      </c>
      <c r="F100" t="s">
        <v>455</v>
      </c>
      <c r="G100" t="s">
        <v>457</v>
      </c>
      <c r="H100">
        <v>2</v>
      </c>
      <c r="I100" t="s">
        <v>696</v>
      </c>
    </row>
    <row r="101" spans="1:10">
      <c r="A101">
        <v>99</v>
      </c>
      <c r="B101" t="s">
        <v>480</v>
      </c>
      <c r="C101" t="s">
        <v>640</v>
      </c>
      <c r="E101">
        <v>99</v>
      </c>
      <c r="F101" t="s">
        <v>455</v>
      </c>
      <c r="G101" t="s">
        <v>458</v>
      </c>
      <c r="H101">
        <v>3</v>
      </c>
      <c r="I101" t="s">
        <v>696</v>
      </c>
      <c r="J101">
        <v>6</v>
      </c>
    </row>
    <row r="102" spans="1:10">
      <c r="A102">
        <v>100</v>
      </c>
      <c r="B102" t="s">
        <v>480</v>
      </c>
      <c r="C102" t="s">
        <v>641</v>
      </c>
      <c r="E102">
        <v>100</v>
      </c>
      <c r="F102" t="s">
        <v>455</v>
      </c>
      <c r="G102" t="s">
        <v>459</v>
      </c>
      <c r="H102">
        <v>4</v>
      </c>
      <c r="I102" t="s">
        <v>696</v>
      </c>
      <c r="J102">
        <v>1</v>
      </c>
    </row>
    <row r="103" spans="1:11">
      <c r="A103">
        <v>101</v>
      </c>
      <c r="B103" t="s">
        <v>480</v>
      </c>
      <c r="C103" t="s">
        <v>642</v>
      </c>
      <c r="E103">
        <v>101</v>
      </c>
      <c r="F103" t="s">
        <v>455</v>
      </c>
      <c r="G103" t="s">
        <v>744</v>
      </c>
      <c r="H103">
        <v>5</v>
      </c>
      <c r="I103" t="s">
        <v>696</v>
      </c>
      <c r="J103">
        <v>1</v>
      </c>
      <c r="K103">
        <v>1</v>
      </c>
    </row>
    <row r="104" spans="1:9">
      <c r="A104">
        <v>102</v>
      </c>
      <c r="B104" t="s">
        <v>480</v>
      </c>
      <c r="C104" t="s">
        <v>398</v>
      </c>
      <c r="E104">
        <v>102</v>
      </c>
      <c r="F104" t="s">
        <v>455</v>
      </c>
      <c r="G104" t="s">
        <v>461</v>
      </c>
      <c r="H104">
        <v>6</v>
      </c>
      <c r="I104" t="s">
        <v>745</v>
      </c>
    </row>
    <row r="105" spans="1:9">
      <c r="A105">
        <v>103</v>
      </c>
      <c r="B105" t="s">
        <v>511</v>
      </c>
      <c r="C105" t="s">
        <v>512</v>
      </c>
      <c r="E105">
        <v>103</v>
      </c>
      <c r="F105" t="s">
        <v>455</v>
      </c>
      <c r="G105" t="s">
        <v>96</v>
      </c>
      <c r="H105">
        <v>7</v>
      </c>
      <c r="I105" t="s">
        <v>696</v>
      </c>
    </row>
    <row r="106" spans="1:10">
      <c r="A106">
        <v>104</v>
      </c>
      <c r="B106" t="s">
        <v>511</v>
      </c>
      <c r="C106" t="s">
        <v>513</v>
      </c>
      <c r="E106">
        <v>104</v>
      </c>
      <c r="F106" t="s">
        <v>455</v>
      </c>
      <c r="G106" t="s">
        <v>613</v>
      </c>
      <c r="H106">
        <v>8</v>
      </c>
      <c r="I106" t="s">
        <v>534</v>
      </c>
      <c r="J106">
        <v>3</v>
      </c>
    </row>
    <row r="107" spans="1:9">
      <c r="A107">
        <v>105</v>
      </c>
      <c r="B107" t="s">
        <v>511</v>
      </c>
      <c r="C107" t="s">
        <v>563</v>
      </c>
      <c r="E107">
        <v>105</v>
      </c>
      <c r="F107" t="s">
        <v>455</v>
      </c>
      <c r="G107" t="s">
        <v>614</v>
      </c>
      <c r="H107">
        <v>9</v>
      </c>
      <c r="I107" t="s">
        <v>534</v>
      </c>
    </row>
    <row r="108" spans="1:10">
      <c r="A108">
        <v>106</v>
      </c>
      <c r="B108" t="s">
        <v>511</v>
      </c>
      <c r="C108" t="s">
        <v>564</v>
      </c>
      <c r="E108">
        <v>106</v>
      </c>
      <c r="F108" t="s">
        <v>455</v>
      </c>
      <c r="G108" t="s">
        <v>615</v>
      </c>
      <c r="H108">
        <v>10</v>
      </c>
      <c r="I108" t="s">
        <v>534</v>
      </c>
      <c r="J108">
        <v>2</v>
      </c>
    </row>
    <row r="109" spans="1:10">
      <c r="A109">
        <v>107</v>
      </c>
      <c r="B109" t="s">
        <v>511</v>
      </c>
      <c r="C109" t="s">
        <v>746</v>
      </c>
      <c r="E109">
        <v>107</v>
      </c>
      <c r="F109" t="s">
        <v>455</v>
      </c>
      <c r="G109" t="s">
        <v>141</v>
      </c>
      <c r="H109">
        <v>11</v>
      </c>
      <c r="I109" t="s">
        <v>534</v>
      </c>
      <c r="J109">
        <v>1</v>
      </c>
    </row>
    <row r="110" spans="1:10">
      <c r="A110">
        <v>108</v>
      </c>
      <c r="B110" t="s">
        <v>511</v>
      </c>
      <c r="C110" t="s">
        <v>566</v>
      </c>
      <c r="E110">
        <v>108</v>
      </c>
      <c r="F110" t="s">
        <v>455</v>
      </c>
      <c r="G110" t="s">
        <v>616</v>
      </c>
      <c r="H110">
        <v>12</v>
      </c>
      <c r="I110" t="s">
        <v>534</v>
      </c>
      <c r="J110">
        <v>3</v>
      </c>
    </row>
    <row r="111" spans="1:9">
      <c r="A111">
        <v>109</v>
      </c>
      <c r="B111" t="s">
        <v>511</v>
      </c>
      <c r="C111" t="s">
        <v>567</v>
      </c>
      <c r="E111">
        <v>109</v>
      </c>
      <c r="F111" t="s">
        <v>455</v>
      </c>
      <c r="G111" t="s">
        <v>617</v>
      </c>
      <c r="H111">
        <v>13</v>
      </c>
      <c r="I111" t="s">
        <v>534</v>
      </c>
    </row>
    <row r="112" spans="1:9">
      <c r="A112">
        <v>110</v>
      </c>
      <c r="B112" t="s">
        <v>511</v>
      </c>
      <c r="C112" t="s">
        <v>94</v>
      </c>
      <c r="E112">
        <v>110</v>
      </c>
      <c r="F112" t="s">
        <v>455</v>
      </c>
      <c r="G112" t="s">
        <v>618</v>
      </c>
      <c r="H112">
        <v>14</v>
      </c>
      <c r="I112" t="s">
        <v>534</v>
      </c>
    </row>
    <row r="113" spans="1:10">
      <c r="A113">
        <v>111</v>
      </c>
      <c r="B113" t="s">
        <v>511</v>
      </c>
      <c r="C113" t="s">
        <v>577</v>
      </c>
      <c r="E113">
        <v>111</v>
      </c>
      <c r="F113" t="s">
        <v>455</v>
      </c>
      <c r="G113" t="s">
        <v>747</v>
      </c>
      <c r="H113">
        <v>15</v>
      </c>
      <c r="J113">
        <v>1</v>
      </c>
    </row>
    <row r="114" spans="1:10">
      <c r="A114">
        <v>112</v>
      </c>
      <c r="B114" t="s">
        <v>511</v>
      </c>
      <c r="C114" t="s">
        <v>579</v>
      </c>
      <c r="E114">
        <v>112</v>
      </c>
      <c r="F114" t="s">
        <v>455</v>
      </c>
      <c r="G114" t="s">
        <v>748</v>
      </c>
      <c r="H114">
        <v>16</v>
      </c>
      <c r="J114">
        <v>1</v>
      </c>
    </row>
    <row r="115" spans="1:10">
      <c r="A115">
        <v>113</v>
      </c>
      <c r="B115" t="s">
        <v>511</v>
      </c>
      <c r="C115" t="s">
        <v>581</v>
      </c>
      <c r="E115">
        <v>113</v>
      </c>
      <c r="F115" t="s">
        <v>455</v>
      </c>
      <c r="G115" t="s">
        <v>749</v>
      </c>
      <c r="H115">
        <v>17</v>
      </c>
      <c r="J115">
        <v>1</v>
      </c>
    </row>
    <row r="116" spans="1:10">
      <c r="A116">
        <v>114</v>
      </c>
      <c r="B116" t="s">
        <v>511</v>
      </c>
      <c r="C116" t="s">
        <v>582</v>
      </c>
      <c r="E116">
        <v>114</v>
      </c>
      <c r="F116" t="s">
        <v>455</v>
      </c>
      <c r="G116" t="s">
        <v>750</v>
      </c>
      <c r="H116">
        <v>18</v>
      </c>
      <c r="J116">
        <v>1</v>
      </c>
    </row>
    <row r="117" spans="1:10">
      <c r="A117">
        <v>115</v>
      </c>
      <c r="B117" t="s">
        <v>511</v>
      </c>
      <c r="C117" t="s">
        <v>669</v>
      </c>
      <c r="E117">
        <v>115</v>
      </c>
      <c r="F117" t="s">
        <v>455</v>
      </c>
      <c r="G117" t="s">
        <v>751</v>
      </c>
      <c r="H117">
        <v>19</v>
      </c>
      <c r="J117">
        <v>1</v>
      </c>
    </row>
    <row r="118" spans="1:10">
      <c r="A118">
        <v>116</v>
      </c>
      <c r="B118" t="s">
        <v>511</v>
      </c>
      <c r="C118" t="s">
        <v>671</v>
      </c>
      <c r="E118">
        <v>116</v>
      </c>
      <c r="F118" t="s">
        <v>455</v>
      </c>
      <c r="G118" t="s">
        <v>752</v>
      </c>
      <c r="H118">
        <v>20</v>
      </c>
      <c r="J118">
        <v>1</v>
      </c>
    </row>
    <row r="119" spans="1:10">
      <c r="A119">
        <v>117</v>
      </c>
      <c r="B119" t="s">
        <v>486</v>
      </c>
      <c r="C119" t="s">
        <v>487</v>
      </c>
      <c r="E119">
        <v>117</v>
      </c>
      <c r="F119" t="s">
        <v>455</v>
      </c>
      <c r="G119" t="s">
        <v>753</v>
      </c>
      <c r="H119">
        <v>21</v>
      </c>
      <c r="J119">
        <v>2</v>
      </c>
    </row>
    <row r="120" spans="1:10">
      <c r="A120">
        <v>118</v>
      </c>
      <c r="B120" t="s">
        <v>486</v>
      </c>
      <c r="C120" t="s">
        <v>488</v>
      </c>
      <c r="E120">
        <v>118</v>
      </c>
      <c r="F120" t="s">
        <v>455</v>
      </c>
      <c r="G120" t="s">
        <v>754</v>
      </c>
      <c r="H120">
        <v>22</v>
      </c>
      <c r="J120">
        <v>2</v>
      </c>
    </row>
    <row r="121" spans="1:10">
      <c r="A121">
        <v>119</v>
      </c>
      <c r="B121" t="s">
        <v>486</v>
      </c>
      <c r="C121" t="s">
        <v>489</v>
      </c>
      <c r="E121">
        <v>119</v>
      </c>
      <c r="F121" t="s">
        <v>455</v>
      </c>
      <c r="G121" t="s">
        <v>755</v>
      </c>
      <c r="H121">
        <v>23</v>
      </c>
      <c r="J121">
        <v>3</v>
      </c>
    </row>
    <row r="122" spans="1:9">
      <c r="A122">
        <v>120</v>
      </c>
      <c r="B122" t="s">
        <v>486</v>
      </c>
      <c r="C122" t="s">
        <v>490</v>
      </c>
      <c r="E122">
        <v>120</v>
      </c>
      <c r="F122" t="s">
        <v>480</v>
      </c>
      <c r="G122" t="s">
        <v>481</v>
      </c>
      <c r="H122">
        <v>1</v>
      </c>
      <c r="I122" t="s">
        <v>756</v>
      </c>
    </row>
    <row r="123" spans="1:10">
      <c r="A123">
        <v>121</v>
      </c>
      <c r="B123" t="s">
        <v>486</v>
      </c>
      <c r="C123" t="s">
        <v>416</v>
      </c>
      <c r="E123">
        <v>121</v>
      </c>
      <c r="F123" t="s">
        <v>480</v>
      </c>
      <c r="G123" t="s">
        <v>482</v>
      </c>
      <c r="H123">
        <v>2</v>
      </c>
      <c r="I123" t="s">
        <v>757</v>
      </c>
      <c r="J123">
        <v>1</v>
      </c>
    </row>
    <row r="124" spans="1:11">
      <c r="A124">
        <v>122</v>
      </c>
      <c r="B124" t="s">
        <v>486</v>
      </c>
      <c r="C124" t="s">
        <v>491</v>
      </c>
      <c r="E124">
        <v>122</v>
      </c>
      <c r="F124" t="s">
        <v>480</v>
      </c>
      <c r="G124" t="s">
        <v>483</v>
      </c>
      <c r="H124">
        <v>3</v>
      </c>
      <c r="I124" t="s">
        <v>758</v>
      </c>
      <c r="K124">
        <v>1</v>
      </c>
    </row>
    <row r="125" spans="1:10">
      <c r="A125">
        <v>123</v>
      </c>
      <c r="B125" t="s">
        <v>486</v>
      </c>
      <c r="C125" t="s">
        <v>492</v>
      </c>
      <c r="E125">
        <v>123</v>
      </c>
      <c r="F125" t="s">
        <v>480</v>
      </c>
      <c r="G125" t="s">
        <v>485</v>
      </c>
      <c r="H125">
        <v>4</v>
      </c>
      <c r="I125" t="s">
        <v>759</v>
      </c>
      <c r="J125">
        <v>6</v>
      </c>
    </row>
    <row r="126" spans="1:11">
      <c r="A126">
        <v>124</v>
      </c>
      <c r="B126" t="s">
        <v>486</v>
      </c>
      <c r="C126" t="s">
        <v>493</v>
      </c>
      <c r="E126">
        <v>124</v>
      </c>
      <c r="F126" t="s">
        <v>480</v>
      </c>
      <c r="G126" t="s">
        <v>760</v>
      </c>
      <c r="H126">
        <v>5</v>
      </c>
      <c r="I126" t="s">
        <v>510</v>
      </c>
      <c r="K126">
        <v>2</v>
      </c>
    </row>
    <row r="127" spans="1:9">
      <c r="A127">
        <v>125</v>
      </c>
      <c r="B127" t="s">
        <v>486</v>
      </c>
      <c r="C127" t="s">
        <v>68</v>
      </c>
      <c r="E127">
        <v>125</v>
      </c>
      <c r="F127" t="s">
        <v>480</v>
      </c>
      <c r="G127" t="s">
        <v>761</v>
      </c>
      <c r="H127">
        <v>6</v>
      </c>
      <c r="I127" t="s">
        <v>762</v>
      </c>
    </row>
    <row r="128" spans="1:9">
      <c r="A128">
        <v>126</v>
      </c>
      <c r="B128" t="s">
        <v>486</v>
      </c>
      <c r="C128" t="s">
        <v>515</v>
      </c>
      <c r="E128">
        <v>126</v>
      </c>
      <c r="F128" t="s">
        <v>480</v>
      </c>
      <c r="G128" t="s">
        <v>318</v>
      </c>
      <c r="H128">
        <v>7</v>
      </c>
      <c r="I128" t="s">
        <v>510</v>
      </c>
    </row>
    <row r="129" spans="1:11">
      <c r="A129">
        <v>127</v>
      </c>
      <c r="B129" t="s">
        <v>486</v>
      </c>
      <c r="C129" t="s">
        <v>516</v>
      </c>
      <c r="E129">
        <v>127</v>
      </c>
      <c r="F129" t="s">
        <v>480</v>
      </c>
      <c r="G129" t="s">
        <v>333</v>
      </c>
      <c r="H129">
        <v>8</v>
      </c>
      <c r="I129" t="s">
        <v>763</v>
      </c>
      <c r="J129">
        <v>1</v>
      </c>
      <c r="K129">
        <v>2</v>
      </c>
    </row>
    <row r="130" spans="1:11">
      <c r="A130">
        <v>128</v>
      </c>
      <c r="B130" t="s">
        <v>486</v>
      </c>
      <c r="C130" t="s">
        <v>517</v>
      </c>
      <c r="E130">
        <v>128</v>
      </c>
      <c r="F130" t="s">
        <v>480</v>
      </c>
      <c r="G130" t="s">
        <v>532</v>
      </c>
      <c r="H130">
        <v>9</v>
      </c>
      <c r="I130" t="s">
        <v>763</v>
      </c>
      <c r="K130">
        <v>3</v>
      </c>
    </row>
    <row r="131" spans="1:10">
      <c r="A131">
        <v>129</v>
      </c>
      <c r="B131" t="s">
        <v>486</v>
      </c>
      <c r="C131" t="s">
        <v>535</v>
      </c>
      <c r="E131">
        <v>129</v>
      </c>
      <c r="F131" t="s">
        <v>480</v>
      </c>
      <c r="G131" t="s">
        <v>637</v>
      </c>
      <c r="H131">
        <v>10</v>
      </c>
      <c r="I131" t="s">
        <v>632</v>
      </c>
      <c r="J131">
        <v>1</v>
      </c>
    </row>
    <row r="132" spans="1:9">
      <c r="A132">
        <v>130</v>
      </c>
      <c r="B132" t="s">
        <v>486</v>
      </c>
      <c r="C132" t="s">
        <v>536</v>
      </c>
      <c r="E132">
        <v>130</v>
      </c>
      <c r="F132" t="s">
        <v>480</v>
      </c>
      <c r="G132" t="s">
        <v>764</v>
      </c>
      <c r="H132">
        <v>11</v>
      </c>
      <c r="I132" t="s">
        <v>632</v>
      </c>
    </row>
    <row r="133" spans="1:10">
      <c r="A133">
        <v>131</v>
      </c>
      <c r="B133" t="s">
        <v>486</v>
      </c>
      <c r="C133" t="s">
        <v>765</v>
      </c>
      <c r="E133">
        <v>131</v>
      </c>
      <c r="F133" t="s">
        <v>480</v>
      </c>
      <c r="G133" t="s">
        <v>640</v>
      </c>
      <c r="H133">
        <v>12</v>
      </c>
      <c r="I133" t="s">
        <v>634</v>
      </c>
      <c r="J133">
        <v>7</v>
      </c>
    </row>
    <row r="134" spans="1:10">
      <c r="A134">
        <v>132</v>
      </c>
      <c r="B134" t="s">
        <v>486</v>
      </c>
      <c r="C134" t="s">
        <v>766</v>
      </c>
      <c r="E134">
        <v>132</v>
      </c>
      <c r="F134" t="s">
        <v>480</v>
      </c>
      <c r="G134" t="s">
        <v>641</v>
      </c>
      <c r="H134">
        <v>13</v>
      </c>
      <c r="I134" t="s">
        <v>767</v>
      </c>
      <c r="J134">
        <v>2</v>
      </c>
    </row>
    <row r="135" spans="1:10">
      <c r="A135">
        <v>133</v>
      </c>
      <c r="B135" t="s">
        <v>486</v>
      </c>
      <c r="C135" t="s">
        <v>551</v>
      </c>
      <c r="E135">
        <v>133</v>
      </c>
      <c r="F135" t="s">
        <v>480</v>
      </c>
      <c r="G135" t="s">
        <v>642</v>
      </c>
      <c r="H135">
        <v>14</v>
      </c>
      <c r="I135" t="s">
        <v>634</v>
      </c>
      <c r="J135">
        <v>1</v>
      </c>
    </row>
    <row r="136" spans="1:9">
      <c r="A136">
        <v>134</v>
      </c>
      <c r="B136" t="s">
        <v>486</v>
      </c>
      <c r="C136" t="s">
        <v>552</v>
      </c>
      <c r="E136">
        <v>134</v>
      </c>
      <c r="F136" t="s">
        <v>480</v>
      </c>
      <c r="G136" t="s">
        <v>398</v>
      </c>
      <c r="H136">
        <v>15</v>
      </c>
      <c r="I136" t="s">
        <v>767</v>
      </c>
    </row>
    <row r="137" spans="1:10">
      <c r="A137">
        <v>135</v>
      </c>
      <c r="B137" t="s">
        <v>486</v>
      </c>
      <c r="C137" t="s">
        <v>553</v>
      </c>
      <c r="E137">
        <v>135</v>
      </c>
      <c r="F137" t="s">
        <v>480</v>
      </c>
      <c r="G137" t="s">
        <v>768</v>
      </c>
      <c r="H137">
        <v>16</v>
      </c>
      <c r="J137">
        <v>2</v>
      </c>
    </row>
    <row r="138" spans="1:11">
      <c r="A138">
        <v>136</v>
      </c>
      <c r="B138" t="s">
        <v>486</v>
      </c>
      <c r="C138" t="s">
        <v>657</v>
      </c>
      <c r="E138">
        <v>136</v>
      </c>
      <c r="F138" t="s">
        <v>511</v>
      </c>
      <c r="G138" t="s">
        <v>512</v>
      </c>
      <c r="H138">
        <v>1</v>
      </c>
      <c r="I138" t="s">
        <v>769</v>
      </c>
      <c r="K138">
        <v>4</v>
      </c>
    </row>
    <row r="139" spans="1:9">
      <c r="A139">
        <v>137</v>
      </c>
      <c r="B139" t="s">
        <v>486</v>
      </c>
      <c r="C139" t="s">
        <v>658</v>
      </c>
      <c r="E139">
        <v>137</v>
      </c>
      <c r="F139" t="s">
        <v>511</v>
      </c>
      <c r="G139" t="s">
        <v>513</v>
      </c>
      <c r="H139">
        <v>2</v>
      </c>
      <c r="I139" t="s">
        <v>770</v>
      </c>
    </row>
    <row r="140" spans="1:9">
      <c r="A140">
        <v>138</v>
      </c>
      <c r="B140" t="s">
        <v>527</v>
      </c>
      <c r="C140" t="s">
        <v>528</v>
      </c>
      <c r="E140">
        <v>138</v>
      </c>
      <c r="F140" t="s">
        <v>511</v>
      </c>
      <c r="G140" t="s">
        <v>563</v>
      </c>
      <c r="H140">
        <v>3</v>
      </c>
      <c r="I140" t="s">
        <v>522</v>
      </c>
    </row>
    <row r="141" spans="1:9">
      <c r="A141">
        <v>139</v>
      </c>
      <c r="B141" t="s">
        <v>527</v>
      </c>
      <c r="C141" t="s">
        <v>590</v>
      </c>
      <c r="E141">
        <v>139</v>
      </c>
      <c r="F141" t="s">
        <v>511</v>
      </c>
      <c r="G141" t="s">
        <v>564</v>
      </c>
      <c r="H141">
        <v>4</v>
      </c>
      <c r="I141" t="s">
        <v>771</v>
      </c>
    </row>
    <row r="142" spans="1:9">
      <c r="A142">
        <v>140</v>
      </c>
      <c r="B142" t="s">
        <v>527</v>
      </c>
      <c r="C142" t="s">
        <v>591</v>
      </c>
      <c r="E142">
        <v>140</v>
      </c>
      <c r="F142" t="s">
        <v>511</v>
      </c>
      <c r="G142" t="s">
        <v>772</v>
      </c>
      <c r="H142">
        <v>5</v>
      </c>
      <c r="I142" t="s">
        <v>522</v>
      </c>
    </row>
    <row r="143" spans="1:10">
      <c r="A143">
        <v>141</v>
      </c>
      <c r="B143" t="s">
        <v>527</v>
      </c>
      <c r="C143" t="s">
        <v>592</v>
      </c>
      <c r="E143">
        <v>141</v>
      </c>
      <c r="F143" t="s">
        <v>511</v>
      </c>
      <c r="G143" t="s">
        <v>773</v>
      </c>
      <c r="H143">
        <v>6</v>
      </c>
      <c r="I143" t="s">
        <v>522</v>
      </c>
      <c r="J143">
        <v>6</v>
      </c>
    </row>
    <row r="144" spans="1:10">
      <c r="A144">
        <v>142</v>
      </c>
      <c r="B144" t="s">
        <v>527</v>
      </c>
      <c r="C144" t="s">
        <v>593</v>
      </c>
      <c r="E144">
        <v>142</v>
      </c>
      <c r="F144" t="s">
        <v>511</v>
      </c>
      <c r="G144" t="s">
        <v>567</v>
      </c>
      <c r="H144">
        <v>7</v>
      </c>
      <c r="I144" t="s">
        <v>522</v>
      </c>
      <c r="J144">
        <v>6</v>
      </c>
    </row>
    <row r="145" spans="1:9">
      <c r="A145">
        <v>143</v>
      </c>
      <c r="B145" t="s">
        <v>527</v>
      </c>
      <c r="C145" t="s">
        <v>685</v>
      </c>
      <c r="E145">
        <v>143</v>
      </c>
      <c r="F145" t="s">
        <v>511</v>
      </c>
      <c r="G145" t="s">
        <v>94</v>
      </c>
      <c r="H145">
        <v>8</v>
      </c>
      <c r="I145" t="s">
        <v>518</v>
      </c>
    </row>
    <row r="146" spans="1:9">
      <c r="A146">
        <v>144</v>
      </c>
      <c r="B146" t="s">
        <v>527</v>
      </c>
      <c r="C146" t="s">
        <v>686</v>
      </c>
      <c r="E146">
        <v>144</v>
      </c>
      <c r="F146" t="s">
        <v>511</v>
      </c>
      <c r="G146" t="s">
        <v>577</v>
      </c>
      <c r="H146">
        <v>9</v>
      </c>
      <c r="I146" t="s">
        <v>518</v>
      </c>
    </row>
    <row r="147" spans="1:10">
      <c r="A147">
        <v>145</v>
      </c>
      <c r="B147" t="s">
        <v>527</v>
      </c>
      <c r="C147" t="s">
        <v>688</v>
      </c>
      <c r="E147">
        <v>145</v>
      </c>
      <c r="F147" t="s">
        <v>511</v>
      </c>
      <c r="G147" t="s">
        <v>579</v>
      </c>
      <c r="H147">
        <v>10</v>
      </c>
      <c r="I147" t="s">
        <v>518</v>
      </c>
      <c r="J147">
        <v>1</v>
      </c>
    </row>
    <row r="148" spans="1:10">
      <c r="A148">
        <v>146</v>
      </c>
      <c r="B148" t="s">
        <v>527</v>
      </c>
      <c r="C148" t="s">
        <v>689</v>
      </c>
      <c r="E148">
        <v>146</v>
      </c>
      <c r="F148" t="s">
        <v>511</v>
      </c>
      <c r="G148" t="s">
        <v>581</v>
      </c>
      <c r="H148">
        <v>11</v>
      </c>
      <c r="I148" t="s">
        <v>526</v>
      </c>
      <c r="J148">
        <v>7</v>
      </c>
    </row>
    <row r="149" spans="1:10">
      <c r="A149">
        <v>147</v>
      </c>
      <c r="B149" t="s">
        <v>505</v>
      </c>
      <c r="C149" t="s">
        <v>506</v>
      </c>
      <c r="E149">
        <v>147</v>
      </c>
      <c r="F149" t="s">
        <v>511</v>
      </c>
      <c r="G149" t="s">
        <v>582</v>
      </c>
      <c r="H149">
        <v>12</v>
      </c>
      <c r="I149" t="s">
        <v>526</v>
      </c>
      <c r="J149">
        <v>1</v>
      </c>
    </row>
    <row r="150" spans="1:10">
      <c r="A150">
        <v>148</v>
      </c>
      <c r="B150" t="s">
        <v>505</v>
      </c>
      <c r="C150" t="s">
        <v>774</v>
      </c>
      <c r="E150">
        <v>148</v>
      </c>
      <c r="F150" t="s">
        <v>511</v>
      </c>
      <c r="G150" t="s">
        <v>669</v>
      </c>
      <c r="H150">
        <v>13</v>
      </c>
      <c r="I150" t="s">
        <v>588</v>
      </c>
      <c r="J150">
        <v>2</v>
      </c>
    </row>
    <row r="151" spans="1:10">
      <c r="A151">
        <v>149</v>
      </c>
      <c r="B151" t="s">
        <v>505</v>
      </c>
      <c r="C151" t="s">
        <v>508</v>
      </c>
      <c r="E151">
        <v>149</v>
      </c>
      <c r="F151" t="s">
        <v>511</v>
      </c>
      <c r="G151" t="s">
        <v>671</v>
      </c>
      <c r="H151">
        <v>14</v>
      </c>
      <c r="I151" t="s">
        <v>588</v>
      </c>
      <c r="J151">
        <v>1</v>
      </c>
    </row>
    <row r="152" spans="1:10">
      <c r="A152">
        <v>150</v>
      </c>
      <c r="B152" t="s">
        <v>505</v>
      </c>
      <c r="C152" t="s">
        <v>100</v>
      </c>
      <c r="E152">
        <v>150</v>
      </c>
      <c r="F152" t="s">
        <v>511</v>
      </c>
      <c r="G152" t="s">
        <v>775</v>
      </c>
      <c r="H152">
        <v>15</v>
      </c>
      <c r="J152">
        <v>2</v>
      </c>
    </row>
    <row r="153" spans="1:10">
      <c r="A153">
        <v>151</v>
      </c>
      <c r="B153" t="s">
        <v>505</v>
      </c>
      <c r="C153" t="s">
        <v>523</v>
      </c>
      <c r="E153">
        <v>151</v>
      </c>
      <c r="F153" t="s">
        <v>511</v>
      </c>
      <c r="G153" t="s">
        <v>776</v>
      </c>
      <c r="H153">
        <v>16</v>
      </c>
      <c r="J153">
        <v>2</v>
      </c>
    </row>
    <row r="154" spans="1:10">
      <c r="A154">
        <v>152</v>
      </c>
      <c r="B154" t="s">
        <v>505</v>
      </c>
      <c r="C154" t="s">
        <v>524</v>
      </c>
      <c r="E154">
        <v>152</v>
      </c>
      <c r="F154" t="s">
        <v>511</v>
      </c>
      <c r="G154" t="s">
        <v>777</v>
      </c>
      <c r="H154">
        <v>17</v>
      </c>
      <c r="J154">
        <v>1</v>
      </c>
    </row>
    <row r="155" spans="1:10">
      <c r="A155">
        <v>153</v>
      </c>
      <c r="B155" t="s">
        <v>505</v>
      </c>
      <c r="C155" t="s">
        <v>624</v>
      </c>
      <c r="E155">
        <v>153</v>
      </c>
      <c r="F155" t="s">
        <v>511</v>
      </c>
      <c r="G155" t="s">
        <v>778</v>
      </c>
      <c r="H155">
        <v>18</v>
      </c>
      <c r="J155">
        <v>1</v>
      </c>
    </row>
    <row r="156" spans="1:10">
      <c r="A156">
        <v>154</v>
      </c>
      <c r="B156" t="s">
        <v>505</v>
      </c>
      <c r="C156" t="s">
        <v>607</v>
      </c>
      <c r="E156">
        <v>154</v>
      </c>
      <c r="F156" t="s">
        <v>511</v>
      </c>
      <c r="G156" t="s">
        <v>779</v>
      </c>
      <c r="H156">
        <v>19</v>
      </c>
      <c r="J156">
        <v>1</v>
      </c>
    </row>
    <row r="157" spans="1:10">
      <c r="A157">
        <v>155</v>
      </c>
      <c r="B157" t="s">
        <v>505</v>
      </c>
      <c r="C157" t="s">
        <v>609</v>
      </c>
      <c r="E157">
        <v>155</v>
      </c>
      <c r="F157" t="s">
        <v>511</v>
      </c>
      <c r="G157" t="s">
        <v>780</v>
      </c>
      <c r="H157">
        <v>20</v>
      </c>
      <c r="J157">
        <v>1</v>
      </c>
    </row>
    <row r="158" spans="1:10">
      <c r="A158">
        <v>156</v>
      </c>
      <c r="B158" t="s">
        <v>505</v>
      </c>
      <c r="C158" t="s">
        <v>609</v>
      </c>
      <c r="E158">
        <v>156</v>
      </c>
      <c r="F158" t="s">
        <v>486</v>
      </c>
      <c r="G158" t="s">
        <v>487</v>
      </c>
      <c r="H158">
        <v>1</v>
      </c>
      <c r="I158" t="s">
        <v>781</v>
      </c>
      <c r="J158">
        <v>1</v>
      </c>
    </row>
    <row r="159" spans="1:10">
      <c r="A159">
        <v>157</v>
      </c>
      <c r="B159" t="s">
        <v>505</v>
      </c>
      <c r="C159" t="s">
        <v>610</v>
      </c>
      <c r="E159">
        <v>157</v>
      </c>
      <c r="F159" t="s">
        <v>486</v>
      </c>
      <c r="G159" t="s">
        <v>488</v>
      </c>
      <c r="H159">
        <v>2</v>
      </c>
      <c r="I159" t="s">
        <v>781</v>
      </c>
      <c r="J159">
        <v>1</v>
      </c>
    </row>
    <row r="160" spans="1:9">
      <c r="A160">
        <v>158</v>
      </c>
      <c r="B160" t="s">
        <v>505</v>
      </c>
      <c r="C160" t="s">
        <v>782</v>
      </c>
      <c r="E160">
        <v>158</v>
      </c>
      <c r="F160" t="s">
        <v>486</v>
      </c>
      <c r="G160" t="s">
        <v>489</v>
      </c>
      <c r="H160">
        <v>3</v>
      </c>
      <c r="I160" t="s">
        <v>783</v>
      </c>
    </row>
    <row r="161" spans="1:10">
      <c r="A161">
        <v>159</v>
      </c>
      <c r="B161" t="s">
        <v>505</v>
      </c>
      <c r="C161" t="s">
        <v>620</v>
      </c>
      <c r="E161">
        <v>159</v>
      </c>
      <c r="F161" t="s">
        <v>486</v>
      </c>
      <c r="G161" t="s">
        <v>490</v>
      </c>
      <c r="H161">
        <v>4</v>
      </c>
      <c r="I161" t="s">
        <v>784</v>
      </c>
      <c r="J161">
        <v>1</v>
      </c>
    </row>
    <row r="162" spans="1:9">
      <c r="A162">
        <v>160</v>
      </c>
      <c r="B162" t="s">
        <v>505</v>
      </c>
      <c r="C162" t="s">
        <v>621</v>
      </c>
      <c r="E162">
        <v>160</v>
      </c>
      <c r="F162" t="s">
        <v>486</v>
      </c>
      <c r="G162" t="s">
        <v>416</v>
      </c>
      <c r="H162">
        <v>5</v>
      </c>
      <c r="I162" t="s">
        <v>781</v>
      </c>
    </row>
    <row r="163" spans="1:10">
      <c r="A163" s="342">
        <v>161</v>
      </c>
      <c r="B163" s="342" t="s">
        <v>505</v>
      </c>
      <c r="C163" s="342" t="s">
        <v>622</v>
      </c>
      <c r="E163">
        <v>161</v>
      </c>
      <c r="F163" t="s">
        <v>486</v>
      </c>
      <c r="G163" t="s">
        <v>491</v>
      </c>
      <c r="H163">
        <v>6</v>
      </c>
      <c r="I163" t="s">
        <v>727</v>
      </c>
      <c r="J163">
        <v>1</v>
      </c>
    </row>
    <row r="164" spans="5:9">
      <c r="E164">
        <v>162</v>
      </c>
      <c r="F164" t="s">
        <v>486</v>
      </c>
      <c r="G164" t="s">
        <v>492</v>
      </c>
      <c r="H164">
        <v>7</v>
      </c>
      <c r="I164" t="s">
        <v>726</v>
      </c>
    </row>
    <row r="165" spans="5:11">
      <c r="E165">
        <v>163</v>
      </c>
      <c r="F165" t="s">
        <v>486</v>
      </c>
      <c r="G165" t="s">
        <v>493</v>
      </c>
      <c r="H165">
        <v>8</v>
      </c>
      <c r="I165" t="s">
        <v>727</v>
      </c>
      <c r="K165">
        <v>2</v>
      </c>
    </row>
    <row r="166" spans="5:10">
      <c r="E166">
        <v>164</v>
      </c>
      <c r="F166" t="s">
        <v>486</v>
      </c>
      <c r="G166" t="s">
        <v>68</v>
      </c>
      <c r="H166">
        <v>9</v>
      </c>
      <c r="I166" t="s">
        <v>728</v>
      </c>
      <c r="J166">
        <v>4</v>
      </c>
    </row>
    <row r="167" spans="5:9">
      <c r="E167">
        <v>165</v>
      </c>
      <c r="F167" t="s">
        <v>486</v>
      </c>
      <c r="G167" t="s">
        <v>515</v>
      </c>
      <c r="H167">
        <v>10</v>
      </c>
      <c r="I167" t="s">
        <v>728</v>
      </c>
    </row>
    <row r="168" spans="5:10">
      <c r="E168">
        <v>166</v>
      </c>
      <c r="F168" t="s">
        <v>486</v>
      </c>
      <c r="G168" t="s">
        <v>516</v>
      </c>
      <c r="H168">
        <v>11</v>
      </c>
      <c r="I168" t="s">
        <v>728</v>
      </c>
      <c r="J168">
        <v>1</v>
      </c>
    </row>
    <row r="169" spans="5:10">
      <c r="E169">
        <v>167</v>
      </c>
      <c r="F169" t="s">
        <v>486</v>
      </c>
      <c r="G169" t="s">
        <v>517</v>
      </c>
      <c r="H169">
        <v>12</v>
      </c>
      <c r="I169" t="s">
        <v>728</v>
      </c>
      <c r="J169">
        <v>2</v>
      </c>
    </row>
    <row r="170" spans="5:9">
      <c r="E170">
        <v>168</v>
      </c>
      <c r="F170" t="s">
        <v>486</v>
      </c>
      <c r="G170" t="s">
        <v>785</v>
      </c>
      <c r="H170">
        <v>13</v>
      </c>
      <c r="I170" t="s">
        <v>514</v>
      </c>
    </row>
    <row r="171" spans="5:10">
      <c r="E171">
        <v>169</v>
      </c>
      <c r="F171" t="s">
        <v>486</v>
      </c>
      <c r="G171" t="s">
        <v>536</v>
      </c>
      <c r="H171">
        <v>14</v>
      </c>
      <c r="I171" t="s">
        <v>786</v>
      </c>
      <c r="J171">
        <v>1</v>
      </c>
    </row>
    <row r="172" spans="5:10">
      <c r="E172">
        <v>170</v>
      </c>
      <c r="F172" t="s">
        <v>486</v>
      </c>
      <c r="G172" t="s">
        <v>787</v>
      </c>
      <c r="H172">
        <v>15</v>
      </c>
      <c r="I172" t="s">
        <v>786</v>
      </c>
      <c r="J172">
        <v>2</v>
      </c>
    </row>
    <row r="173" spans="5:10">
      <c r="E173">
        <v>171</v>
      </c>
      <c r="F173" t="s">
        <v>486</v>
      </c>
      <c r="G173" t="s">
        <v>788</v>
      </c>
      <c r="H173">
        <v>16</v>
      </c>
      <c r="I173" t="s">
        <v>789</v>
      </c>
      <c r="J173">
        <v>10</v>
      </c>
    </row>
    <row r="174" spans="5:9">
      <c r="E174">
        <v>172</v>
      </c>
      <c r="F174" t="s">
        <v>486</v>
      </c>
      <c r="G174" t="s">
        <v>790</v>
      </c>
      <c r="H174">
        <v>17</v>
      </c>
      <c r="I174" t="s">
        <v>789</v>
      </c>
    </row>
    <row r="175" spans="5:10">
      <c r="E175">
        <v>173</v>
      </c>
      <c r="F175" t="s">
        <v>486</v>
      </c>
      <c r="G175" t="s">
        <v>551</v>
      </c>
      <c r="H175">
        <v>18</v>
      </c>
      <c r="I175" t="s">
        <v>791</v>
      </c>
      <c r="J175">
        <v>4</v>
      </c>
    </row>
    <row r="176" spans="5:9">
      <c r="E176">
        <v>174</v>
      </c>
      <c r="F176" t="s">
        <v>486</v>
      </c>
      <c r="G176" t="s">
        <v>552</v>
      </c>
      <c r="I176" t="s">
        <v>789</v>
      </c>
    </row>
    <row r="177" spans="5:10">
      <c r="E177">
        <v>175</v>
      </c>
      <c r="F177" t="s">
        <v>486</v>
      </c>
      <c r="G177" t="s">
        <v>553</v>
      </c>
      <c r="H177">
        <v>19</v>
      </c>
      <c r="I177" t="s">
        <v>789</v>
      </c>
      <c r="J177">
        <v>1</v>
      </c>
    </row>
    <row r="178" spans="5:9">
      <c r="E178">
        <v>176</v>
      </c>
      <c r="F178" t="s">
        <v>486</v>
      </c>
      <c r="G178" t="s">
        <v>657</v>
      </c>
      <c r="H178">
        <v>20</v>
      </c>
      <c r="I178" t="s">
        <v>619</v>
      </c>
    </row>
    <row r="179" spans="5:10">
      <c r="E179">
        <v>177</v>
      </c>
      <c r="F179" t="s">
        <v>486</v>
      </c>
      <c r="G179" t="s">
        <v>658</v>
      </c>
      <c r="H179">
        <v>21</v>
      </c>
      <c r="I179" t="s">
        <v>619</v>
      </c>
      <c r="J179">
        <v>2</v>
      </c>
    </row>
    <row r="180" spans="5:10">
      <c r="E180">
        <v>178</v>
      </c>
      <c r="F180" t="s">
        <v>486</v>
      </c>
      <c r="G180" t="s">
        <v>792</v>
      </c>
      <c r="H180">
        <v>23</v>
      </c>
      <c r="J180">
        <v>2</v>
      </c>
    </row>
    <row r="181" spans="5:10">
      <c r="E181">
        <v>179</v>
      </c>
      <c r="F181" t="s">
        <v>486</v>
      </c>
      <c r="G181" t="s">
        <v>793</v>
      </c>
      <c r="H181">
        <v>24</v>
      </c>
      <c r="J181">
        <v>1</v>
      </c>
    </row>
    <row r="182" spans="5:11">
      <c r="E182">
        <v>180</v>
      </c>
      <c r="F182" t="s">
        <v>527</v>
      </c>
      <c r="G182" t="s">
        <v>528</v>
      </c>
      <c r="H182">
        <v>1</v>
      </c>
      <c r="I182" t="s">
        <v>510</v>
      </c>
      <c r="K182">
        <v>6</v>
      </c>
    </row>
    <row r="183" spans="5:10">
      <c r="E183">
        <v>181</v>
      </c>
      <c r="F183" t="s">
        <v>527</v>
      </c>
      <c r="G183" t="s">
        <v>590</v>
      </c>
      <c r="H183">
        <v>2</v>
      </c>
      <c r="I183" t="s">
        <v>529</v>
      </c>
      <c r="J183">
        <v>2</v>
      </c>
    </row>
    <row r="184" spans="5:9">
      <c r="E184">
        <v>182</v>
      </c>
      <c r="F184" t="s">
        <v>527</v>
      </c>
      <c r="G184" t="s">
        <v>591</v>
      </c>
      <c r="H184">
        <v>3</v>
      </c>
      <c r="I184" t="s">
        <v>529</v>
      </c>
    </row>
    <row r="185" spans="5:9">
      <c r="E185">
        <v>183</v>
      </c>
      <c r="F185" t="s">
        <v>527</v>
      </c>
      <c r="G185" t="s">
        <v>592</v>
      </c>
      <c r="H185">
        <v>4</v>
      </c>
      <c r="I185" t="s">
        <v>529</v>
      </c>
    </row>
    <row r="186" spans="5:9">
      <c r="E186">
        <v>184</v>
      </c>
      <c r="F186" t="s">
        <v>527</v>
      </c>
      <c r="G186" t="s">
        <v>593</v>
      </c>
      <c r="H186">
        <v>5</v>
      </c>
      <c r="I186" t="s">
        <v>529</v>
      </c>
    </row>
    <row r="187" spans="5:9">
      <c r="E187">
        <v>185</v>
      </c>
      <c r="F187" t="s">
        <v>527</v>
      </c>
      <c r="G187" t="s">
        <v>685</v>
      </c>
      <c r="H187">
        <v>7</v>
      </c>
      <c r="I187" t="s">
        <v>643</v>
      </c>
    </row>
    <row r="188" spans="5:9">
      <c r="E188">
        <v>186</v>
      </c>
      <c r="F188" t="s">
        <v>527</v>
      </c>
      <c r="G188" t="s">
        <v>686</v>
      </c>
      <c r="H188">
        <v>8</v>
      </c>
      <c r="I188" t="s">
        <v>645</v>
      </c>
    </row>
    <row r="189" spans="5:10">
      <c r="E189">
        <v>187</v>
      </c>
      <c r="F189" t="s">
        <v>527</v>
      </c>
      <c r="G189" t="s">
        <v>688</v>
      </c>
      <c r="H189">
        <v>10</v>
      </c>
      <c r="I189" t="s">
        <v>650</v>
      </c>
      <c r="J189">
        <v>1</v>
      </c>
    </row>
    <row r="190" spans="5:9">
      <c r="E190">
        <v>188</v>
      </c>
      <c r="F190" t="s">
        <v>527</v>
      </c>
      <c r="G190" t="s">
        <v>689</v>
      </c>
      <c r="H190">
        <v>11</v>
      </c>
      <c r="I190" t="s">
        <v>651</v>
      </c>
    </row>
    <row r="191" spans="5:10">
      <c r="E191">
        <v>189</v>
      </c>
      <c r="F191" t="s">
        <v>527</v>
      </c>
      <c r="G191" t="s">
        <v>794</v>
      </c>
      <c r="H191">
        <v>12</v>
      </c>
      <c r="J191">
        <v>2</v>
      </c>
    </row>
    <row r="192" spans="5:10">
      <c r="E192">
        <v>190</v>
      </c>
      <c r="F192" t="s">
        <v>527</v>
      </c>
      <c r="G192" t="s">
        <v>795</v>
      </c>
      <c r="H192">
        <v>13</v>
      </c>
      <c r="J192">
        <v>1</v>
      </c>
    </row>
    <row r="193" spans="5:10">
      <c r="E193">
        <v>191</v>
      </c>
      <c r="F193" t="s">
        <v>527</v>
      </c>
      <c r="G193" t="s">
        <v>796</v>
      </c>
      <c r="H193">
        <v>14</v>
      </c>
      <c r="J193">
        <v>4</v>
      </c>
    </row>
    <row r="194" spans="5:10">
      <c r="E194">
        <v>192</v>
      </c>
      <c r="F194" t="s">
        <v>527</v>
      </c>
      <c r="G194" t="s">
        <v>797</v>
      </c>
      <c r="H194">
        <v>15</v>
      </c>
      <c r="J194">
        <v>2</v>
      </c>
    </row>
    <row r="195" spans="5:10">
      <c r="E195">
        <v>193</v>
      </c>
      <c r="F195" t="s">
        <v>527</v>
      </c>
      <c r="G195" t="s">
        <v>205</v>
      </c>
      <c r="H195">
        <v>16</v>
      </c>
      <c r="J195">
        <v>1</v>
      </c>
    </row>
    <row r="196" spans="5:10">
      <c r="E196">
        <v>194</v>
      </c>
      <c r="F196" t="s">
        <v>527</v>
      </c>
      <c r="G196" t="s">
        <v>798</v>
      </c>
      <c r="H196">
        <v>17</v>
      </c>
      <c r="J196">
        <v>2</v>
      </c>
    </row>
    <row r="197" spans="5:10">
      <c r="E197">
        <v>195</v>
      </c>
      <c r="F197" t="s">
        <v>527</v>
      </c>
      <c r="G197" t="s">
        <v>799</v>
      </c>
      <c r="H197">
        <v>18</v>
      </c>
      <c r="J197">
        <v>2</v>
      </c>
    </row>
    <row r="198" spans="5:10">
      <c r="E198">
        <v>196</v>
      </c>
      <c r="F198" t="s">
        <v>505</v>
      </c>
      <c r="G198" t="s">
        <v>506</v>
      </c>
      <c r="H198">
        <v>1</v>
      </c>
      <c r="I198" t="s">
        <v>800</v>
      </c>
      <c r="J198">
        <v>2</v>
      </c>
    </row>
    <row r="199" spans="5:10">
      <c r="E199">
        <v>197</v>
      </c>
      <c r="F199" t="s">
        <v>505</v>
      </c>
      <c r="G199" t="s">
        <v>801</v>
      </c>
      <c r="H199">
        <v>2</v>
      </c>
      <c r="I199" t="s">
        <v>727</v>
      </c>
      <c r="J199">
        <v>2</v>
      </c>
    </row>
    <row r="200" spans="5:9">
      <c r="E200">
        <v>198</v>
      </c>
      <c r="F200" t="s">
        <v>505</v>
      </c>
      <c r="G200" t="s">
        <v>508</v>
      </c>
      <c r="H200">
        <v>3</v>
      </c>
      <c r="I200" t="s">
        <v>727</v>
      </c>
    </row>
    <row r="201" spans="5:9">
      <c r="E201">
        <v>199</v>
      </c>
      <c r="F201" t="s">
        <v>505</v>
      </c>
      <c r="G201" t="s">
        <v>802</v>
      </c>
      <c r="H201">
        <v>4</v>
      </c>
      <c r="I201" t="s">
        <v>803</v>
      </c>
    </row>
    <row r="202" spans="5:11">
      <c r="E202">
        <v>200</v>
      </c>
      <c r="F202" t="s">
        <v>505</v>
      </c>
      <c r="G202" t="s">
        <v>523</v>
      </c>
      <c r="H202">
        <v>5</v>
      </c>
      <c r="I202" t="s">
        <v>804</v>
      </c>
      <c r="K202">
        <v>2</v>
      </c>
    </row>
    <row r="203" spans="5:10">
      <c r="E203">
        <v>201</v>
      </c>
      <c r="F203" t="s">
        <v>505</v>
      </c>
      <c r="G203" t="s">
        <v>524</v>
      </c>
      <c r="H203">
        <v>6</v>
      </c>
      <c r="I203" t="s">
        <v>804</v>
      </c>
      <c r="J203">
        <v>2</v>
      </c>
    </row>
    <row r="204" spans="5:11">
      <c r="E204">
        <v>202</v>
      </c>
      <c r="F204" t="s">
        <v>505</v>
      </c>
      <c r="G204" t="s">
        <v>805</v>
      </c>
      <c r="H204">
        <v>7</v>
      </c>
      <c r="I204" t="s">
        <v>510</v>
      </c>
      <c r="K204">
        <v>1</v>
      </c>
    </row>
    <row r="205" spans="5:9">
      <c r="E205">
        <v>203</v>
      </c>
      <c r="F205" t="s">
        <v>505</v>
      </c>
      <c r="G205" t="s">
        <v>607</v>
      </c>
      <c r="H205">
        <v>8</v>
      </c>
      <c r="I205" t="s">
        <v>533</v>
      </c>
    </row>
    <row r="206" spans="5:9">
      <c r="E206">
        <v>204</v>
      </c>
      <c r="F206" t="s">
        <v>505</v>
      </c>
      <c r="G206" t="s">
        <v>806</v>
      </c>
      <c r="H206">
        <v>9</v>
      </c>
      <c r="I206" t="s">
        <v>533</v>
      </c>
    </row>
    <row r="207" spans="5:10">
      <c r="E207">
        <v>205</v>
      </c>
      <c r="F207" t="s">
        <v>505</v>
      </c>
      <c r="G207" t="s">
        <v>609</v>
      </c>
      <c r="H207">
        <v>10</v>
      </c>
      <c r="I207" t="s">
        <v>533</v>
      </c>
      <c r="J207">
        <v>1</v>
      </c>
    </row>
    <row r="208" spans="5:10">
      <c r="E208">
        <v>206</v>
      </c>
      <c r="F208" t="s">
        <v>505</v>
      </c>
      <c r="G208" t="s">
        <v>610</v>
      </c>
      <c r="H208">
        <v>11</v>
      </c>
      <c r="I208" t="s">
        <v>533</v>
      </c>
      <c r="J208">
        <v>3</v>
      </c>
    </row>
    <row r="209" spans="5:9">
      <c r="E209">
        <v>207</v>
      </c>
      <c r="F209" t="s">
        <v>505</v>
      </c>
      <c r="G209" t="s">
        <v>807</v>
      </c>
      <c r="H209">
        <v>12</v>
      </c>
      <c r="I209" t="s">
        <v>533</v>
      </c>
    </row>
    <row r="210" spans="5:10">
      <c r="E210">
        <v>208</v>
      </c>
      <c r="F210" t="s">
        <v>505</v>
      </c>
      <c r="G210" t="s">
        <v>620</v>
      </c>
      <c r="H210">
        <v>13</v>
      </c>
      <c r="I210" t="s">
        <v>534</v>
      </c>
      <c r="J210">
        <v>1</v>
      </c>
    </row>
    <row r="211" spans="5:10">
      <c r="E211">
        <v>209</v>
      </c>
      <c r="F211" t="s">
        <v>505</v>
      </c>
      <c r="G211" t="s">
        <v>621</v>
      </c>
      <c r="H211">
        <v>14</v>
      </c>
      <c r="I211" t="s">
        <v>534</v>
      </c>
      <c r="J211">
        <v>3</v>
      </c>
    </row>
    <row r="212" spans="5:10">
      <c r="E212">
        <v>210</v>
      </c>
      <c r="F212" t="s">
        <v>505</v>
      </c>
      <c r="G212" t="s">
        <v>622</v>
      </c>
      <c r="H212">
        <v>15</v>
      </c>
      <c r="I212" t="s">
        <v>534</v>
      </c>
      <c r="J212">
        <v>5</v>
      </c>
    </row>
    <row r="213" spans="5:10">
      <c r="E213">
        <v>211</v>
      </c>
      <c r="F213" t="s">
        <v>505</v>
      </c>
      <c r="G213" t="s">
        <v>808</v>
      </c>
      <c r="H213">
        <v>16</v>
      </c>
      <c r="J213">
        <v>3</v>
      </c>
    </row>
    <row r="214" spans="5:10">
      <c r="E214">
        <v>212</v>
      </c>
      <c r="F214" t="s">
        <v>505</v>
      </c>
      <c r="G214" t="s">
        <v>809</v>
      </c>
      <c r="H214">
        <v>17</v>
      </c>
      <c r="J214">
        <v>2</v>
      </c>
    </row>
    <row r="215" spans="5:10">
      <c r="E215">
        <v>213</v>
      </c>
      <c r="F215" t="s">
        <v>505</v>
      </c>
      <c r="G215" t="s">
        <v>179</v>
      </c>
      <c r="H215">
        <v>19</v>
      </c>
      <c r="J215">
        <v>1</v>
      </c>
    </row>
    <row r="216" spans="5:10">
      <c r="E216">
        <v>214</v>
      </c>
      <c r="F216" t="s">
        <v>505</v>
      </c>
      <c r="G216" t="s">
        <v>810</v>
      </c>
      <c r="H216">
        <v>20</v>
      </c>
      <c r="J216">
        <v>1</v>
      </c>
    </row>
    <row r="217" spans="5:10">
      <c r="E217">
        <v>215</v>
      </c>
      <c r="F217" t="s">
        <v>505</v>
      </c>
      <c r="G217" t="s">
        <v>811</v>
      </c>
      <c r="H217">
        <v>21</v>
      </c>
      <c r="J217">
        <v>1</v>
      </c>
    </row>
    <row r="218" spans="5:10">
      <c r="E218">
        <v>216</v>
      </c>
      <c r="F218" t="s">
        <v>505</v>
      </c>
      <c r="G218" t="s">
        <v>188</v>
      </c>
      <c r="H218">
        <v>22</v>
      </c>
      <c r="J218">
        <v>1</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V19" sqref="V19"/>
    </sheetView>
  </sheetViews>
  <sheetFormatPr defaultColWidth="9" defaultRowHeight="13.5" outlineLevelCol="1"/>
  <sheetData>
    <row r="1" spans="1:1">
      <c r="A1" t="s">
        <v>812</v>
      </c>
    </row>
    <row r="2" spans="1:1">
      <c r="A2" s="241" t="s">
        <v>813</v>
      </c>
    </row>
    <row r="3" spans="1:1">
      <c r="A3" t="s">
        <v>814</v>
      </c>
    </row>
    <row r="4" spans="1:1">
      <c r="A4" s="241" t="s">
        <v>815</v>
      </c>
    </row>
    <row r="5" spans="1:1">
      <c r="A5" t="s">
        <v>816</v>
      </c>
    </row>
    <row r="6" spans="1:1">
      <c r="A6" s="241" t="s">
        <v>817</v>
      </c>
    </row>
    <row r="7" spans="1:1">
      <c r="A7" s="340" t="s">
        <v>818</v>
      </c>
    </row>
    <row r="8" spans="1:1">
      <c r="A8" s="241" t="s">
        <v>819</v>
      </c>
    </row>
    <row r="9" spans="1:1">
      <c r="A9" t="s">
        <v>820</v>
      </c>
    </row>
    <row r="10" spans="1:1">
      <c r="A10" s="241" t="s">
        <v>821</v>
      </c>
    </row>
    <row r="11" spans="1:2">
      <c r="A11" s="341" t="s">
        <v>822</v>
      </c>
      <c r="B11" s="341"/>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76"/>
  <sheetViews>
    <sheetView tabSelected="1" view="pageBreakPreview" zoomScaleNormal="115" zoomScaleSheetLayoutView="100" workbookViewId="0">
      <pane ySplit="3" topLeftCell="A25" activePane="bottomLeft" state="frozen"/>
      <selection/>
      <selection pane="bottomLeft" activeCell="I25" sqref="I25:I29"/>
    </sheetView>
  </sheetViews>
  <sheetFormatPr defaultColWidth="9" defaultRowHeight="13.5"/>
  <cols>
    <col min="1" max="1" width="8.375" style="305" customWidth="true"/>
    <col min="2" max="2" width="19.0166666666667" style="306" customWidth="true"/>
    <col min="3" max="3" width="8.375" style="307" customWidth="true"/>
    <col min="4" max="4" width="25.7583333333333" style="308" customWidth="true"/>
    <col min="5" max="5" width="12.5" style="306" customWidth="true"/>
    <col min="6" max="6" width="9.5" style="306" customWidth="true"/>
    <col min="7" max="7" width="6.625" style="307" customWidth="true"/>
    <col min="8" max="8" width="10.875" style="306" customWidth="true"/>
    <col min="9" max="9" width="12.5" style="309" customWidth="true"/>
    <col min="10" max="10" width="10.125" style="306" customWidth="true"/>
    <col min="11" max="11" width="7.5" style="306" customWidth="true"/>
    <col min="12" max="12" width="10.8833333333333" style="306" customWidth="true"/>
    <col min="13" max="13" width="10.625" style="309" customWidth="true"/>
    <col min="14" max="22" width="9" style="305"/>
    <col min="23" max="23" width="9.625" style="305"/>
    <col min="24" max="24" width="9" style="305"/>
    <col min="25" max="25" width="9.625" style="305"/>
    <col min="26" max="26" width="9" style="305"/>
    <col min="27" max="29" width="9.625" style="305"/>
    <col min="30" max="30" width="9" style="305"/>
    <col min="31" max="33" width="9.625" style="305"/>
    <col min="34" max="35" width="9" style="305"/>
    <col min="36" max="36" width="9.625" style="305"/>
    <col min="37" max="16384" width="9" style="305"/>
  </cols>
  <sheetData>
    <row r="1" ht="13" customHeight="true" spans="1:13">
      <c r="A1" s="310" t="s">
        <v>823</v>
      </c>
      <c r="B1" s="310"/>
      <c r="C1" s="311"/>
      <c r="D1" s="312"/>
      <c r="E1" s="325"/>
      <c r="F1" s="325"/>
      <c r="G1" s="311"/>
      <c r="H1" s="325"/>
      <c r="I1" s="334"/>
      <c r="J1" s="325"/>
      <c r="K1" s="325"/>
      <c r="L1" s="325"/>
      <c r="M1" s="334"/>
    </row>
    <row r="2" ht="26" customHeight="true" spans="1:13">
      <c r="A2" s="313" t="s">
        <v>824</v>
      </c>
      <c r="B2" s="313"/>
      <c r="C2" s="313"/>
      <c r="D2" s="314"/>
      <c r="E2" s="313"/>
      <c r="F2" s="313"/>
      <c r="G2" s="313"/>
      <c r="H2" s="313"/>
      <c r="I2" s="335"/>
      <c r="J2" s="313"/>
      <c r="K2" s="336"/>
      <c r="L2" s="336"/>
      <c r="M2" s="338"/>
    </row>
    <row r="3" s="305" customFormat="true" ht="31" customHeight="true" spans="1:13">
      <c r="A3" s="315" t="s">
        <v>2</v>
      </c>
      <c r="B3" s="315" t="s">
        <v>3</v>
      </c>
      <c r="C3" s="315" t="s">
        <v>825</v>
      </c>
      <c r="D3" s="315" t="s">
        <v>10</v>
      </c>
      <c r="E3" s="315" t="s">
        <v>11</v>
      </c>
      <c r="F3" s="315" t="s">
        <v>453</v>
      </c>
      <c r="G3" s="315" t="s">
        <v>826</v>
      </c>
      <c r="H3" s="315" t="s">
        <v>10</v>
      </c>
      <c r="I3" s="337" t="s">
        <v>11</v>
      </c>
      <c r="J3" s="315" t="s">
        <v>827</v>
      </c>
      <c r="K3" s="315" t="s">
        <v>828</v>
      </c>
      <c r="L3" s="315" t="s">
        <v>10</v>
      </c>
      <c r="M3" s="315" t="s">
        <v>829</v>
      </c>
    </row>
    <row r="4" s="305" customFormat="true" ht="18" customHeight="true" spans="1:13">
      <c r="A4" s="316">
        <v>1</v>
      </c>
      <c r="B4" s="317" t="s">
        <v>696</v>
      </c>
      <c r="C4" s="318" t="s">
        <v>830</v>
      </c>
      <c r="D4" s="319" t="s">
        <v>831</v>
      </c>
      <c r="E4" s="317">
        <v>15045412727</v>
      </c>
      <c r="F4" s="326" t="s">
        <v>455</v>
      </c>
      <c r="G4" s="327" t="s">
        <v>832</v>
      </c>
      <c r="H4" s="326" t="s">
        <v>833</v>
      </c>
      <c r="I4" s="326" t="s">
        <v>834</v>
      </c>
      <c r="J4" s="317" t="s">
        <v>456</v>
      </c>
      <c r="K4" s="318" t="s">
        <v>835</v>
      </c>
      <c r="L4" s="317" t="s">
        <v>836</v>
      </c>
      <c r="M4" s="317" t="s">
        <v>837</v>
      </c>
    </row>
    <row r="5" s="305" customFormat="true" ht="16" customHeight="true" spans="1:13">
      <c r="A5" s="316"/>
      <c r="B5" s="317"/>
      <c r="C5" s="318" t="s">
        <v>838</v>
      </c>
      <c r="D5" s="319" t="s">
        <v>839</v>
      </c>
      <c r="E5" s="317">
        <v>15094506678</v>
      </c>
      <c r="F5" s="326"/>
      <c r="G5" s="327"/>
      <c r="H5" s="326"/>
      <c r="I5" s="326"/>
      <c r="J5" s="317" t="s">
        <v>457</v>
      </c>
      <c r="K5" s="318" t="s">
        <v>840</v>
      </c>
      <c r="L5" s="317" t="s">
        <v>836</v>
      </c>
      <c r="M5" s="317" t="s">
        <v>841</v>
      </c>
    </row>
    <row r="6" s="305" customFormat="true" ht="16" customHeight="true" spans="1:13">
      <c r="A6" s="316"/>
      <c r="B6" s="317"/>
      <c r="C6" s="318"/>
      <c r="D6" s="319"/>
      <c r="E6" s="317"/>
      <c r="F6" s="326"/>
      <c r="G6" s="327"/>
      <c r="H6" s="326"/>
      <c r="I6" s="326"/>
      <c r="J6" s="317" t="s">
        <v>458</v>
      </c>
      <c r="K6" s="318" t="s">
        <v>842</v>
      </c>
      <c r="L6" s="317" t="s">
        <v>836</v>
      </c>
      <c r="M6" s="317" t="s">
        <v>843</v>
      </c>
    </row>
    <row r="7" ht="16" customHeight="true" spans="1:13">
      <c r="A7" s="316"/>
      <c r="B7" s="317"/>
      <c r="C7" s="318"/>
      <c r="D7" s="319"/>
      <c r="E7" s="317"/>
      <c r="F7" s="326"/>
      <c r="G7" s="327"/>
      <c r="H7" s="326"/>
      <c r="I7" s="326"/>
      <c r="J7" s="317" t="s">
        <v>459</v>
      </c>
      <c r="K7" s="318" t="s">
        <v>844</v>
      </c>
      <c r="L7" s="317" t="s">
        <v>836</v>
      </c>
      <c r="M7" s="317" t="s">
        <v>845</v>
      </c>
    </row>
    <row r="8" ht="16" customHeight="true" spans="1:13">
      <c r="A8" s="316"/>
      <c r="B8" s="317"/>
      <c r="C8" s="318"/>
      <c r="D8" s="319"/>
      <c r="E8" s="317"/>
      <c r="F8" s="326"/>
      <c r="G8" s="327"/>
      <c r="H8" s="326"/>
      <c r="I8" s="326"/>
      <c r="J8" s="317" t="s">
        <v>460</v>
      </c>
      <c r="K8" s="318" t="s">
        <v>846</v>
      </c>
      <c r="L8" s="317" t="s">
        <v>836</v>
      </c>
      <c r="M8" s="317" t="s">
        <v>847</v>
      </c>
    </row>
    <row r="9" ht="16" customHeight="true" spans="1:13">
      <c r="A9" s="316"/>
      <c r="B9" s="317"/>
      <c r="C9" s="318"/>
      <c r="D9" s="319"/>
      <c r="E9" s="317"/>
      <c r="F9" s="326"/>
      <c r="G9" s="327"/>
      <c r="H9" s="326"/>
      <c r="I9" s="326"/>
      <c r="J9" s="317" t="s">
        <v>461</v>
      </c>
      <c r="K9" s="318" t="s">
        <v>848</v>
      </c>
      <c r="L9" s="317" t="s">
        <v>836</v>
      </c>
      <c r="M9" s="317" t="s">
        <v>849</v>
      </c>
    </row>
    <row r="10" ht="16" customHeight="true" spans="1:13">
      <c r="A10" s="316"/>
      <c r="B10" s="317"/>
      <c r="C10" s="318"/>
      <c r="D10" s="319"/>
      <c r="E10" s="317"/>
      <c r="F10" s="326"/>
      <c r="G10" s="327"/>
      <c r="H10" s="326"/>
      <c r="I10" s="326"/>
      <c r="J10" s="317" t="s">
        <v>96</v>
      </c>
      <c r="K10" s="318" t="s">
        <v>850</v>
      </c>
      <c r="L10" s="317" t="s">
        <v>836</v>
      </c>
      <c r="M10" s="317" t="s">
        <v>851</v>
      </c>
    </row>
    <row r="11" ht="18" customHeight="true" spans="1:13">
      <c r="A11" s="316"/>
      <c r="B11" s="317"/>
      <c r="C11" s="318"/>
      <c r="D11" s="319"/>
      <c r="E11" s="317"/>
      <c r="F11" s="326" t="s">
        <v>463</v>
      </c>
      <c r="G11" s="327" t="s">
        <v>852</v>
      </c>
      <c r="H11" s="328" t="s">
        <v>833</v>
      </c>
      <c r="I11" s="326" t="s">
        <v>853</v>
      </c>
      <c r="J11" s="317" t="s">
        <v>464</v>
      </c>
      <c r="K11" s="318" t="s">
        <v>854</v>
      </c>
      <c r="L11" s="317" t="s">
        <v>836</v>
      </c>
      <c r="M11" s="317">
        <v>13694544432</v>
      </c>
    </row>
    <row r="12" ht="18" customHeight="true" spans="1:13">
      <c r="A12" s="316"/>
      <c r="B12" s="317"/>
      <c r="C12" s="318"/>
      <c r="D12" s="319"/>
      <c r="E12" s="317"/>
      <c r="F12" s="326"/>
      <c r="G12" s="327"/>
      <c r="H12" s="329"/>
      <c r="I12" s="326"/>
      <c r="J12" s="317" t="s">
        <v>465</v>
      </c>
      <c r="K12" s="318" t="s">
        <v>855</v>
      </c>
      <c r="L12" s="317" t="s">
        <v>836</v>
      </c>
      <c r="M12" s="317">
        <v>13796363803</v>
      </c>
    </row>
    <row r="13" ht="16" customHeight="true" spans="1:13">
      <c r="A13" s="316"/>
      <c r="B13" s="317"/>
      <c r="C13" s="318"/>
      <c r="D13" s="319"/>
      <c r="E13" s="317"/>
      <c r="F13" s="326" t="s">
        <v>467</v>
      </c>
      <c r="G13" s="327" t="s">
        <v>856</v>
      </c>
      <c r="H13" s="326" t="s">
        <v>833</v>
      </c>
      <c r="I13" s="326" t="s">
        <v>857</v>
      </c>
      <c r="J13" s="317" t="s">
        <v>468</v>
      </c>
      <c r="K13" s="318" t="s">
        <v>858</v>
      </c>
      <c r="L13" s="317" t="s">
        <v>859</v>
      </c>
      <c r="M13" s="317" t="s">
        <v>860</v>
      </c>
    </row>
    <row r="14" ht="16" customHeight="true" spans="1:13">
      <c r="A14" s="316"/>
      <c r="B14" s="317"/>
      <c r="C14" s="318"/>
      <c r="D14" s="319"/>
      <c r="E14" s="317"/>
      <c r="F14" s="326"/>
      <c r="G14" s="327"/>
      <c r="H14" s="326"/>
      <c r="I14" s="326"/>
      <c r="J14" s="317" t="s">
        <v>469</v>
      </c>
      <c r="K14" s="318" t="s">
        <v>861</v>
      </c>
      <c r="L14" s="317" t="s">
        <v>836</v>
      </c>
      <c r="M14" s="317" t="s">
        <v>862</v>
      </c>
    </row>
    <row r="15" ht="16" customHeight="true" spans="1:13">
      <c r="A15" s="316"/>
      <c r="B15" s="317"/>
      <c r="C15" s="318"/>
      <c r="D15" s="319"/>
      <c r="E15" s="317"/>
      <c r="F15" s="326"/>
      <c r="G15" s="327"/>
      <c r="H15" s="326"/>
      <c r="I15" s="326"/>
      <c r="J15" s="317" t="s">
        <v>470</v>
      </c>
      <c r="K15" s="318" t="s">
        <v>863</v>
      </c>
      <c r="L15" s="317" t="s">
        <v>836</v>
      </c>
      <c r="M15" s="317" t="s">
        <v>864</v>
      </c>
    </row>
    <row r="16" ht="16" customHeight="true" spans="1:13">
      <c r="A16" s="316"/>
      <c r="B16" s="317"/>
      <c r="C16" s="318"/>
      <c r="D16" s="319"/>
      <c r="E16" s="317"/>
      <c r="F16" s="326"/>
      <c r="G16" s="327"/>
      <c r="H16" s="326"/>
      <c r="I16" s="326"/>
      <c r="J16" s="317" t="s">
        <v>471</v>
      </c>
      <c r="K16" s="318" t="s">
        <v>865</v>
      </c>
      <c r="L16" s="317" t="s">
        <v>836</v>
      </c>
      <c r="M16" s="317" t="s">
        <v>866</v>
      </c>
    </row>
    <row r="17" s="305" customFormat="true" ht="16" customHeight="true" spans="1:13">
      <c r="A17" s="316"/>
      <c r="B17" s="317"/>
      <c r="C17" s="318"/>
      <c r="D17" s="319"/>
      <c r="E17" s="317"/>
      <c r="F17" s="326"/>
      <c r="G17" s="327"/>
      <c r="H17" s="326"/>
      <c r="I17" s="326"/>
      <c r="J17" s="317" t="s">
        <v>472</v>
      </c>
      <c r="K17" s="318" t="s">
        <v>867</v>
      </c>
      <c r="L17" s="317" t="s">
        <v>868</v>
      </c>
      <c r="M17" s="317" t="s">
        <v>869</v>
      </c>
    </row>
    <row r="18" s="305" customFormat="true" ht="16" customHeight="true" spans="1:13">
      <c r="A18" s="316"/>
      <c r="B18" s="317"/>
      <c r="C18" s="318"/>
      <c r="D18" s="319"/>
      <c r="E18" s="317"/>
      <c r="F18" s="326"/>
      <c r="G18" s="327"/>
      <c r="H18" s="326"/>
      <c r="I18" s="326"/>
      <c r="J18" s="317" t="s">
        <v>473</v>
      </c>
      <c r="K18" s="318" t="s">
        <v>870</v>
      </c>
      <c r="L18" s="317" t="s">
        <v>836</v>
      </c>
      <c r="M18" s="317" t="s">
        <v>871</v>
      </c>
    </row>
    <row r="19" s="305" customFormat="true" ht="18" customHeight="true" spans="1:13">
      <c r="A19" s="316">
        <v>2</v>
      </c>
      <c r="B19" s="317" t="s">
        <v>725</v>
      </c>
      <c r="C19" s="318" t="s">
        <v>872</v>
      </c>
      <c r="D19" s="319" t="s">
        <v>873</v>
      </c>
      <c r="E19" s="317">
        <v>15946579992</v>
      </c>
      <c r="F19" s="326" t="s">
        <v>476</v>
      </c>
      <c r="G19" s="327" t="s">
        <v>874</v>
      </c>
      <c r="H19" s="326" t="s">
        <v>833</v>
      </c>
      <c r="I19" s="326" t="s">
        <v>875</v>
      </c>
      <c r="J19" s="317" t="s">
        <v>477</v>
      </c>
      <c r="K19" s="318" t="s">
        <v>876</v>
      </c>
      <c r="L19" s="317" t="s">
        <v>868</v>
      </c>
      <c r="M19" s="317" t="s">
        <v>877</v>
      </c>
    </row>
    <row r="20" s="305" customFormat="true" ht="18" customHeight="true" spans="1:13">
      <c r="A20" s="316"/>
      <c r="B20" s="317"/>
      <c r="C20" s="318" t="s">
        <v>878</v>
      </c>
      <c r="D20" s="319" t="s">
        <v>879</v>
      </c>
      <c r="E20" s="317">
        <v>15244796150</v>
      </c>
      <c r="F20" s="326"/>
      <c r="G20" s="327"/>
      <c r="H20" s="326"/>
      <c r="I20" s="326"/>
      <c r="J20" s="317" t="s">
        <v>478</v>
      </c>
      <c r="K20" s="318" t="s">
        <v>880</v>
      </c>
      <c r="L20" s="317" t="s">
        <v>881</v>
      </c>
      <c r="M20" s="317" t="s">
        <v>882</v>
      </c>
    </row>
    <row r="21" s="305" customFormat="true" ht="16" customHeight="true" spans="1:13">
      <c r="A21" s="320">
        <v>3</v>
      </c>
      <c r="B21" s="321" t="s">
        <v>510</v>
      </c>
      <c r="C21" s="322" t="s">
        <v>883</v>
      </c>
      <c r="D21" s="319" t="s">
        <v>884</v>
      </c>
      <c r="E21" s="317">
        <v>18645284555</v>
      </c>
      <c r="F21" s="326" t="s">
        <v>505</v>
      </c>
      <c r="G21" s="327" t="s">
        <v>885</v>
      </c>
      <c r="H21" s="326" t="s">
        <v>833</v>
      </c>
      <c r="I21" s="326" t="s">
        <v>886</v>
      </c>
      <c r="J21" s="317" t="s">
        <v>523</v>
      </c>
      <c r="K21" s="318" t="s">
        <v>887</v>
      </c>
      <c r="L21" s="317" t="s">
        <v>836</v>
      </c>
      <c r="M21" s="317">
        <v>13946499982</v>
      </c>
    </row>
    <row r="22" s="305" customFormat="true" ht="16" customHeight="true" spans="1:13">
      <c r="A22" s="320"/>
      <c r="B22" s="321"/>
      <c r="C22" s="322"/>
      <c r="D22" s="319"/>
      <c r="E22" s="317"/>
      <c r="F22" s="326"/>
      <c r="G22" s="327"/>
      <c r="H22" s="326"/>
      <c r="I22" s="326"/>
      <c r="J22" s="317" t="s">
        <v>524</v>
      </c>
      <c r="K22" s="318" t="s">
        <v>888</v>
      </c>
      <c r="L22" s="317" t="s">
        <v>836</v>
      </c>
      <c r="M22" s="317">
        <v>13845437140</v>
      </c>
    </row>
    <row r="23" s="305" customFormat="true" ht="16" customHeight="true" spans="1:13">
      <c r="A23" s="320"/>
      <c r="B23" s="321"/>
      <c r="C23" s="322"/>
      <c r="D23" s="319"/>
      <c r="E23" s="317"/>
      <c r="F23" s="326"/>
      <c r="G23" s="327"/>
      <c r="H23" s="326"/>
      <c r="I23" s="326"/>
      <c r="J23" s="317" t="s">
        <v>525</v>
      </c>
      <c r="K23" s="318" t="s">
        <v>889</v>
      </c>
      <c r="L23" s="317" t="s">
        <v>859</v>
      </c>
      <c r="M23" s="317" t="s">
        <v>890</v>
      </c>
    </row>
    <row r="24" s="305" customFormat="true" ht="28" customHeight="true" spans="1:13">
      <c r="A24" s="320"/>
      <c r="B24" s="321"/>
      <c r="C24" s="322"/>
      <c r="D24" s="319"/>
      <c r="E24" s="317"/>
      <c r="F24" s="326" t="s">
        <v>527</v>
      </c>
      <c r="G24" s="327" t="s">
        <v>891</v>
      </c>
      <c r="H24" s="326" t="s">
        <v>833</v>
      </c>
      <c r="I24" s="326" t="s">
        <v>892</v>
      </c>
      <c r="J24" s="317" t="s">
        <v>528</v>
      </c>
      <c r="K24" s="318" t="s">
        <v>893</v>
      </c>
      <c r="L24" s="317" t="s">
        <v>894</v>
      </c>
      <c r="M24" s="317" t="s">
        <v>895</v>
      </c>
    </row>
    <row r="25" s="305" customFormat="true" ht="16" customHeight="true" spans="1:13">
      <c r="A25" s="320"/>
      <c r="B25" s="321"/>
      <c r="C25" s="322"/>
      <c r="D25" s="319"/>
      <c r="E25" s="317"/>
      <c r="F25" s="326" t="s">
        <v>480</v>
      </c>
      <c r="G25" s="327" t="s">
        <v>896</v>
      </c>
      <c r="H25" s="326" t="s">
        <v>833</v>
      </c>
      <c r="I25" s="326" t="s">
        <v>897</v>
      </c>
      <c r="J25" s="326" t="s">
        <v>530</v>
      </c>
      <c r="K25" s="327" t="s">
        <v>898</v>
      </c>
      <c r="L25" s="326" t="s">
        <v>859</v>
      </c>
      <c r="M25" s="326">
        <v>15245402605</v>
      </c>
    </row>
    <row r="26" s="305" customFormat="true" ht="16" customHeight="true" spans="1:13">
      <c r="A26" s="320"/>
      <c r="B26" s="321"/>
      <c r="C26" s="322"/>
      <c r="D26" s="319"/>
      <c r="E26" s="317"/>
      <c r="F26" s="326"/>
      <c r="G26" s="327"/>
      <c r="H26" s="326"/>
      <c r="I26" s="326"/>
      <c r="J26" s="326" t="s">
        <v>531</v>
      </c>
      <c r="K26" s="327" t="s">
        <v>899</v>
      </c>
      <c r="L26" s="326" t="s">
        <v>868</v>
      </c>
      <c r="M26" s="326">
        <v>13512628257</v>
      </c>
    </row>
    <row r="27" s="305" customFormat="true" ht="16" customHeight="true" spans="1:13">
      <c r="A27" s="320"/>
      <c r="B27" s="321"/>
      <c r="C27" s="322"/>
      <c r="D27" s="319"/>
      <c r="E27" s="317"/>
      <c r="F27" s="326"/>
      <c r="G27" s="327"/>
      <c r="H27" s="326"/>
      <c r="I27" s="326"/>
      <c r="J27" s="326" t="s">
        <v>318</v>
      </c>
      <c r="K27" s="327" t="s">
        <v>900</v>
      </c>
      <c r="L27" s="326" t="s">
        <v>836</v>
      </c>
      <c r="M27" s="326" t="s">
        <v>901</v>
      </c>
    </row>
    <row r="28" s="305" customFormat="true" ht="16" customHeight="true" spans="1:13">
      <c r="A28" s="320"/>
      <c r="B28" s="321"/>
      <c r="C28" s="322"/>
      <c r="D28" s="319"/>
      <c r="E28" s="317"/>
      <c r="F28" s="326"/>
      <c r="G28" s="327"/>
      <c r="H28" s="326"/>
      <c r="I28" s="326"/>
      <c r="J28" s="326" t="s">
        <v>333</v>
      </c>
      <c r="K28" s="327" t="s">
        <v>902</v>
      </c>
      <c r="L28" s="326" t="s">
        <v>836</v>
      </c>
      <c r="M28" s="326" t="s">
        <v>903</v>
      </c>
    </row>
    <row r="29" s="305" customFormat="true" ht="16" customHeight="true" spans="1:13">
      <c r="A29" s="320"/>
      <c r="B29" s="321"/>
      <c r="C29" s="322"/>
      <c r="D29" s="319"/>
      <c r="E29" s="317"/>
      <c r="F29" s="326"/>
      <c r="G29" s="327"/>
      <c r="H29" s="326"/>
      <c r="I29" s="326"/>
      <c r="J29" s="326" t="s">
        <v>532</v>
      </c>
      <c r="K29" s="327" t="s">
        <v>904</v>
      </c>
      <c r="L29" s="326" t="s">
        <v>836</v>
      </c>
      <c r="M29" s="326" t="s">
        <v>905</v>
      </c>
    </row>
    <row r="30" s="305" customFormat="true" ht="28" customHeight="true" spans="1:13">
      <c r="A30" s="320"/>
      <c r="B30" s="321"/>
      <c r="C30" s="322"/>
      <c r="D30" s="319"/>
      <c r="E30" s="317"/>
      <c r="F30" s="330" t="s">
        <v>511</v>
      </c>
      <c r="G30" s="331" t="s">
        <v>906</v>
      </c>
      <c r="H30" s="330" t="s">
        <v>833</v>
      </c>
      <c r="I30" s="330" t="s">
        <v>907</v>
      </c>
      <c r="J30" s="317" t="s">
        <v>512</v>
      </c>
      <c r="K30" s="318" t="s">
        <v>908</v>
      </c>
      <c r="L30" s="317" t="s">
        <v>836</v>
      </c>
      <c r="M30" s="317" t="s">
        <v>909</v>
      </c>
    </row>
    <row r="31" s="305" customFormat="true" spans="1:13">
      <c r="A31" s="323">
        <v>4</v>
      </c>
      <c r="B31" s="321" t="s">
        <v>514</v>
      </c>
      <c r="C31" s="322" t="s">
        <v>910</v>
      </c>
      <c r="D31" s="319" t="s">
        <v>911</v>
      </c>
      <c r="E31" s="317">
        <v>15245405042</v>
      </c>
      <c r="F31" s="332" t="s">
        <v>486</v>
      </c>
      <c r="G31" s="333" t="s">
        <v>912</v>
      </c>
      <c r="H31" s="332" t="s">
        <v>833</v>
      </c>
      <c r="I31" s="332" t="s">
        <v>913</v>
      </c>
      <c r="J31" s="317" t="s">
        <v>535</v>
      </c>
      <c r="K31" s="318" t="s">
        <v>914</v>
      </c>
      <c r="L31" s="317" t="s">
        <v>836</v>
      </c>
      <c r="M31" s="317">
        <v>13803678260</v>
      </c>
    </row>
    <row r="32" s="305" customFormat="true" spans="1:13">
      <c r="A32" s="323"/>
      <c r="B32" s="321"/>
      <c r="C32" s="322"/>
      <c r="D32" s="319"/>
      <c r="E32" s="317"/>
      <c r="F32" s="332"/>
      <c r="G32" s="333"/>
      <c r="H32" s="332"/>
      <c r="I32" s="332"/>
      <c r="J32" s="317" t="s">
        <v>536</v>
      </c>
      <c r="K32" s="318" t="s">
        <v>915</v>
      </c>
      <c r="L32" s="317" t="s">
        <v>836</v>
      </c>
      <c r="M32" s="317">
        <v>13704693352</v>
      </c>
    </row>
    <row r="33" s="305" customFormat="true" spans="1:13">
      <c r="A33" s="323"/>
      <c r="B33" s="321"/>
      <c r="C33" s="322"/>
      <c r="D33" s="319"/>
      <c r="E33" s="317"/>
      <c r="F33" s="332"/>
      <c r="G33" s="333"/>
      <c r="H33" s="332"/>
      <c r="I33" s="332"/>
      <c r="J33" s="317" t="s">
        <v>492</v>
      </c>
      <c r="K33" s="318" t="s">
        <v>916</v>
      </c>
      <c r="L33" s="317" t="s">
        <v>917</v>
      </c>
      <c r="M33" s="317" t="s">
        <v>918</v>
      </c>
    </row>
    <row r="34" s="305" customFormat="true" spans="1:13">
      <c r="A34" s="323"/>
      <c r="B34" s="321"/>
      <c r="C34" s="322"/>
      <c r="D34" s="319"/>
      <c r="E34" s="317"/>
      <c r="F34" s="332"/>
      <c r="G34" s="333"/>
      <c r="H34" s="332"/>
      <c r="I34" s="332"/>
      <c r="J34" s="317" t="s">
        <v>537</v>
      </c>
      <c r="K34" s="318" t="s">
        <v>919</v>
      </c>
      <c r="L34" s="317" t="s">
        <v>836</v>
      </c>
      <c r="M34" s="317" t="s">
        <v>920</v>
      </c>
    </row>
    <row r="35" s="305" customFormat="true" spans="1:13">
      <c r="A35" s="323"/>
      <c r="B35" s="321"/>
      <c r="C35" s="322"/>
      <c r="D35" s="319"/>
      <c r="E35" s="317"/>
      <c r="F35" s="332"/>
      <c r="G35" s="333"/>
      <c r="H35" s="332"/>
      <c r="I35" s="332"/>
      <c r="J35" s="317" t="s">
        <v>538</v>
      </c>
      <c r="K35" s="318" t="s">
        <v>921</v>
      </c>
      <c r="L35" s="317" t="s">
        <v>836</v>
      </c>
      <c r="M35" s="317">
        <v>13101652588</v>
      </c>
    </row>
    <row r="36" s="305" customFormat="true" spans="1:13">
      <c r="A36" s="323"/>
      <c r="B36" s="321"/>
      <c r="C36" s="322"/>
      <c r="D36" s="319"/>
      <c r="E36" s="317"/>
      <c r="F36" s="330" t="s">
        <v>476</v>
      </c>
      <c r="G36" s="331" t="s">
        <v>874</v>
      </c>
      <c r="H36" s="330" t="s">
        <v>833</v>
      </c>
      <c r="I36" s="330" t="s">
        <v>875</v>
      </c>
      <c r="J36" s="317" t="s">
        <v>540</v>
      </c>
      <c r="K36" s="318" t="s">
        <v>922</v>
      </c>
      <c r="L36" s="317" t="s">
        <v>836</v>
      </c>
      <c r="M36" s="317" t="s">
        <v>923</v>
      </c>
    </row>
    <row r="37" s="305" customFormat="true" spans="1:13">
      <c r="A37" s="323"/>
      <c r="B37" s="321"/>
      <c r="C37" s="322"/>
      <c r="D37" s="319"/>
      <c r="E37" s="317"/>
      <c r="F37" s="330"/>
      <c r="G37" s="331"/>
      <c r="H37" s="330"/>
      <c r="I37" s="330"/>
      <c r="J37" s="317" t="s">
        <v>541</v>
      </c>
      <c r="K37" s="318" t="s">
        <v>924</v>
      </c>
      <c r="L37" s="317" t="s">
        <v>836</v>
      </c>
      <c r="M37" s="317" t="s">
        <v>925</v>
      </c>
    </row>
    <row r="38" s="305" customFormat="true" spans="1:13">
      <c r="A38" s="323"/>
      <c r="B38" s="321"/>
      <c r="C38" s="322"/>
      <c r="D38" s="319"/>
      <c r="E38" s="317"/>
      <c r="F38" s="330"/>
      <c r="G38" s="331"/>
      <c r="H38" s="330"/>
      <c r="I38" s="330"/>
      <c r="J38" s="317" t="s">
        <v>542</v>
      </c>
      <c r="K38" s="318" t="s">
        <v>926</v>
      </c>
      <c r="L38" s="317" t="s">
        <v>836</v>
      </c>
      <c r="M38" s="317" t="s">
        <v>927</v>
      </c>
    </row>
    <row r="39" s="305" customFormat="true" spans="1:13">
      <c r="A39" s="323"/>
      <c r="B39" s="321"/>
      <c r="C39" s="322"/>
      <c r="D39" s="319"/>
      <c r="E39" s="317"/>
      <c r="F39" s="330"/>
      <c r="G39" s="331"/>
      <c r="H39" s="330"/>
      <c r="I39" s="330"/>
      <c r="J39" s="317" t="s">
        <v>496</v>
      </c>
      <c r="K39" s="318" t="s">
        <v>928</v>
      </c>
      <c r="L39" s="317" t="s">
        <v>836</v>
      </c>
      <c r="M39" s="317" t="s">
        <v>929</v>
      </c>
    </row>
    <row r="40" s="305" customFormat="true" spans="1:13">
      <c r="A40" s="316">
        <v>5</v>
      </c>
      <c r="B40" s="317" t="s">
        <v>702</v>
      </c>
      <c r="C40" s="318" t="s">
        <v>930</v>
      </c>
      <c r="D40" s="319" t="s">
        <v>931</v>
      </c>
      <c r="E40" s="317">
        <v>18645435939</v>
      </c>
      <c r="F40" s="326" t="s">
        <v>544</v>
      </c>
      <c r="G40" s="327" t="s">
        <v>932</v>
      </c>
      <c r="H40" s="326" t="s">
        <v>833</v>
      </c>
      <c r="I40" s="326" t="s">
        <v>933</v>
      </c>
      <c r="J40" s="317" t="s">
        <v>545</v>
      </c>
      <c r="K40" s="318" t="s">
        <v>934</v>
      </c>
      <c r="L40" s="317" t="s">
        <v>868</v>
      </c>
      <c r="M40" s="317" t="s">
        <v>935</v>
      </c>
    </row>
    <row r="41" s="305" customFormat="true" ht="16.5" customHeight="true" spans="1:13">
      <c r="A41" s="316"/>
      <c r="B41" s="317"/>
      <c r="C41" s="318"/>
      <c r="D41" s="319"/>
      <c r="E41" s="317"/>
      <c r="F41" s="326"/>
      <c r="G41" s="327"/>
      <c r="H41" s="326"/>
      <c r="I41" s="326"/>
      <c r="J41" s="317" t="s">
        <v>546</v>
      </c>
      <c r="K41" s="318" t="s">
        <v>936</v>
      </c>
      <c r="L41" s="317" t="s">
        <v>868</v>
      </c>
      <c r="M41" s="317">
        <v>15694545888</v>
      </c>
    </row>
    <row r="42" s="305" customFormat="true" ht="13" customHeight="true" spans="1:13">
      <c r="A42" s="316">
        <v>6</v>
      </c>
      <c r="B42" s="317" t="s">
        <v>727</v>
      </c>
      <c r="C42" s="324" t="s">
        <v>937</v>
      </c>
      <c r="D42" s="319" t="s">
        <v>938</v>
      </c>
      <c r="E42" s="317">
        <v>18340891214</v>
      </c>
      <c r="F42" s="326" t="s">
        <v>480</v>
      </c>
      <c r="G42" s="327" t="s">
        <v>896</v>
      </c>
      <c r="H42" s="326" t="s">
        <v>833</v>
      </c>
      <c r="I42" s="326" t="s">
        <v>897</v>
      </c>
      <c r="J42" s="326" t="s">
        <v>481</v>
      </c>
      <c r="K42" s="327" t="s">
        <v>939</v>
      </c>
      <c r="L42" s="326" t="s">
        <v>836</v>
      </c>
      <c r="M42" s="326" t="s">
        <v>940</v>
      </c>
    </row>
    <row r="43" ht="13" customHeight="true" spans="1:13">
      <c r="A43" s="316"/>
      <c r="B43" s="317"/>
      <c r="C43" s="324"/>
      <c r="D43" s="319"/>
      <c r="E43" s="317"/>
      <c r="F43" s="326"/>
      <c r="G43" s="327"/>
      <c r="H43" s="326"/>
      <c r="I43" s="326"/>
      <c r="J43" s="326" t="s">
        <v>482</v>
      </c>
      <c r="K43" s="327" t="s">
        <v>941</v>
      </c>
      <c r="L43" s="326" t="s">
        <v>836</v>
      </c>
      <c r="M43" s="326">
        <v>18946430855</v>
      </c>
    </row>
    <row r="44" ht="13" customHeight="true" spans="1:13">
      <c r="A44" s="316"/>
      <c r="B44" s="317"/>
      <c r="C44" s="324"/>
      <c r="D44" s="319"/>
      <c r="E44" s="317"/>
      <c r="F44" s="326"/>
      <c r="G44" s="327"/>
      <c r="H44" s="326"/>
      <c r="I44" s="326"/>
      <c r="J44" s="326" t="s">
        <v>483</v>
      </c>
      <c r="K44" s="327" t="s">
        <v>942</v>
      </c>
      <c r="L44" s="326" t="s">
        <v>894</v>
      </c>
      <c r="M44" s="326">
        <v>13945413891</v>
      </c>
    </row>
    <row r="45" ht="13" customHeight="true" spans="1:13">
      <c r="A45" s="316"/>
      <c r="B45" s="317"/>
      <c r="C45" s="324"/>
      <c r="D45" s="319"/>
      <c r="E45" s="317"/>
      <c r="F45" s="326"/>
      <c r="G45" s="327"/>
      <c r="H45" s="326"/>
      <c r="I45" s="326"/>
      <c r="J45" s="326" t="s">
        <v>484</v>
      </c>
      <c r="K45" s="327" t="s">
        <v>943</v>
      </c>
      <c r="L45" s="326" t="s">
        <v>859</v>
      </c>
      <c r="M45" s="326" t="s">
        <v>944</v>
      </c>
    </row>
    <row r="46" ht="13" customHeight="true" spans="1:13">
      <c r="A46" s="316"/>
      <c r="B46" s="317"/>
      <c r="C46" s="324"/>
      <c r="D46" s="319"/>
      <c r="E46" s="317"/>
      <c r="F46" s="326"/>
      <c r="G46" s="327"/>
      <c r="H46" s="326"/>
      <c r="I46" s="326"/>
      <c r="J46" s="326" t="s">
        <v>485</v>
      </c>
      <c r="K46" s="327" t="s">
        <v>945</v>
      </c>
      <c r="L46" s="326" t="s">
        <v>836</v>
      </c>
      <c r="M46" s="326">
        <v>15245400882</v>
      </c>
    </row>
    <row r="47" ht="13" customHeight="true" spans="1:13">
      <c r="A47" s="316"/>
      <c r="B47" s="317"/>
      <c r="C47" s="324"/>
      <c r="D47" s="319"/>
      <c r="E47" s="317"/>
      <c r="F47" s="332" t="s">
        <v>486</v>
      </c>
      <c r="G47" s="331" t="s">
        <v>912</v>
      </c>
      <c r="H47" s="330" t="s">
        <v>833</v>
      </c>
      <c r="I47" s="330" t="s">
        <v>913</v>
      </c>
      <c r="J47" s="317" t="s">
        <v>487</v>
      </c>
      <c r="K47" s="318" t="s">
        <v>946</v>
      </c>
      <c r="L47" s="317" t="s">
        <v>947</v>
      </c>
      <c r="M47" s="317">
        <v>13846104856</v>
      </c>
    </row>
    <row r="48" ht="13" customHeight="true" spans="1:13">
      <c r="A48" s="316"/>
      <c r="B48" s="317"/>
      <c r="C48" s="324"/>
      <c r="D48" s="319"/>
      <c r="E48" s="317"/>
      <c r="F48" s="332"/>
      <c r="G48" s="331"/>
      <c r="H48" s="330"/>
      <c r="I48" s="330"/>
      <c r="J48" s="317" t="s">
        <v>488</v>
      </c>
      <c r="K48" s="318" t="s">
        <v>948</v>
      </c>
      <c r="L48" s="317" t="s">
        <v>836</v>
      </c>
      <c r="M48" s="317" t="s">
        <v>949</v>
      </c>
    </row>
    <row r="49" ht="13" customHeight="true" spans="1:13">
      <c r="A49" s="316"/>
      <c r="B49" s="317"/>
      <c r="C49" s="324"/>
      <c r="D49" s="319"/>
      <c r="E49" s="317"/>
      <c r="F49" s="332"/>
      <c r="G49" s="331"/>
      <c r="H49" s="330"/>
      <c r="I49" s="330"/>
      <c r="J49" s="317" t="s">
        <v>489</v>
      </c>
      <c r="K49" s="318" t="s">
        <v>950</v>
      </c>
      <c r="L49" s="317" t="s">
        <v>836</v>
      </c>
      <c r="M49" s="317" t="s">
        <v>951</v>
      </c>
    </row>
    <row r="50" ht="13" customHeight="true" spans="1:13">
      <c r="A50" s="316"/>
      <c r="B50" s="317"/>
      <c r="C50" s="324"/>
      <c r="D50" s="319"/>
      <c r="E50" s="317"/>
      <c r="F50" s="332"/>
      <c r="G50" s="331"/>
      <c r="H50" s="330"/>
      <c r="I50" s="330"/>
      <c r="J50" s="317" t="s">
        <v>490</v>
      </c>
      <c r="K50" s="318" t="s">
        <v>952</v>
      </c>
      <c r="L50" s="317" t="s">
        <v>836</v>
      </c>
      <c r="M50" s="317" t="s">
        <v>953</v>
      </c>
    </row>
    <row r="51" ht="13" customHeight="true" spans="1:13">
      <c r="A51" s="316"/>
      <c r="B51" s="317"/>
      <c r="C51" s="324"/>
      <c r="D51" s="319"/>
      <c r="E51" s="317"/>
      <c r="F51" s="332"/>
      <c r="G51" s="331"/>
      <c r="H51" s="330"/>
      <c r="I51" s="330"/>
      <c r="J51" s="317" t="s">
        <v>416</v>
      </c>
      <c r="K51" s="318" t="s">
        <v>954</v>
      </c>
      <c r="L51" s="317" t="s">
        <v>836</v>
      </c>
      <c r="M51" s="317" t="s">
        <v>955</v>
      </c>
    </row>
    <row r="52" ht="13" customHeight="true" spans="1:13">
      <c r="A52" s="316"/>
      <c r="B52" s="317"/>
      <c r="C52" s="324"/>
      <c r="D52" s="319"/>
      <c r="E52" s="317"/>
      <c r="F52" s="332"/>
      <c r="G52" s="331"/>
      <c r="H52" s="330"/>
      <c r="I52" s="330"/>
      <c r="J52" s="317" t="s">
        <v>491</v>
      </c>
      <c r="K52" s="318" t="s">
        <v>956</v>
      </c>
      <c r="L52" s="317" t="s">
        <v>947</v>
      </c>
      <c r="M52" s="317">
        <v>13339553949</v>
      </c>
    </row>
    <row r="53" ht="13" customHeight="true" spans="1:13">
      <c r="A53" s="316"/>
      <c r="B53" s="317"/>
      <c r="C53" s="324"/>
      <c r="D53" s="319"/>
      <c r="E53" s="317"/>
      <c r="F53" s="332"/>
      <c r="G53" s="331"/>
      <c r="H53" s="330"/>
      <c r="I53" s="330"/>
      <c r="J53" s="317" t="s">
        <v>492</v>
      </c>
      <c r="K53" s="318" t="s">
        <v>916</v>
      </c>
      <c r="L53" s="317" t="s">
        <v>917</v>
      </c>
      <c r="M53" s="317" t="s">
        <v>918</v>
      </c>
    </row>
    <row r="54" ht="13" customHeight="true" spans="1:13">
      <c r="A54" s="316"/>
      <c r="B54" s="317"/>
      <c r="C54" s="324"/>
      <c r="D54" s="319"/>
      <c r="E54" s="317"/>
      <c r="F54" s="332"/>
      <c r="G54" s="331"/>
      <c r="H54" s="330"/>
      <c r="I54" s="330"/>
      <c r="J54" s="317" t="s">
        <v>493</v>
      </c>
      <c r="K54" s="318" t="s">
        <v>957</v>
      </c>
      <c r="L54" s="317" t="s">
        <v>836</v>
      </c>
      <c r="M54" s="317" t="s">
        <v>958</v>
      </c>
    </row>
    <row r="55" ht="13" customHeight="true" spans="1:13">
      <c r="A55" s="316"/>
      <c r="B55" s="317"/>
      <c r="C55" s="324"/>
      <c r="D55" s="319"/>
      <c r="E55" s="317"/>
      <c r="F55" s="326" t="s">
        <v>476</v>
      </c>
      <c r="G55" s="327" t="s">
        <v>874</v>
      </c>
      <c r="H55" s="326" t="s">
        <v>833</v>
      </c>
      <c r="I55" s="326" t="s">
        <v>875</v>
      </c>
      <c r="J55" s="317" t="s">
        <v>495</v>
      </c>
      <c r="K55" s="318" t="s">
        <v>926</v>
      </c>
      <c r="L55" s="317" t="s">
        <v>836</v>
      </c>
      <c r="M55" s="317" t="s">
        <v>927</v>
      </c>
    </row>
    <row r="56" ht="13" customHeight="true" spans="1:13">
      <c r="A56" s="316"/>
      <c r="B56" s="317"/>
      <c r="C56" s="324"/>
      <c r="D56" s="319"/>
      <c r="E56" s="317"/>
      <c r="F56" s="326"/>
      <c r="G56" s="327"/>
      <c r="H56" s="326"/>
      <c r="I56" s="326"/>
      <c r="J56" s="317" t="s">
        <v>496</v>
      </c>
      <c r="K56" s="318" t="s">
        <v>928</v>
      </c>
      <c r="L56" s="317" t="s">
        <v>836</v>
      </c>
      <c r="M56" s="317" t="s">
        <v>929</v>
      </c>
    </row>
    <row r="57" ht="13" customHeight="true" spans="1:13">
      <c r="A57" s="316"/>
      <c r="B57" s="317"/>
      <c r="C57" s="324"/>
      <c r="D57" s="319"/>
      <c r="E57" s="317"/>
      <c r="F57" s="326"/>
      <c r="G57" s="327"/>
      <c r="H57" s="326"/>
      <c r="I57" s="326"/>
      <c r="J57" s="317" t="s">
        <v>497</v>
      </c>
      <c r="K57" s="318" t="s">
        <v>959</v>
      </c>
      <c r="L57" s="317" t="s">
        <v>947</v>
      </c>
      <c r="M57" s="317" t="s">
        <v>960</v>
      </c>
    </row>
    <row r="58" ht="13" customHeight="true" spans="1:13">
      <c r="A58" s="316"/>
      <c r="B58" s="317"/>
      <c r="C58" s="324"/>
      <c r="D58" s="319"/>
      <c r="E58" s="317"/>
      <c r="F58" s="326" t="s">
        <v>498</v>
      </c>
      <c r="G58" s="327" t="s">
        <v>961</v>
      </c>
      <c r="H58" s="326" t="s">
        <v>833</v>
      </c>
      <c r="I58" s="326" t="s">
        <v>962</v>
      </c>
      <c r="J58" s="317" t="s">
        <v>499</v>
      </c>
      <c r="K58" s="318" t="s">
        <v>963</v>
      </c>
      <c r="L58" s="317" t="s">
        <v>836</v>
      </c>
      <c r="M58" s="317" t="s">
        <v>964</v>
      </c>
    </row>
    <row r="59" ht="13" customHeight="true" spans="1:13">
      <c r="A59" s="316"/>
      <c r="B59" s="317"/>
      <c r="C59" s="324"/>
      <c r="D59" s="319"/>
      <c r="E59" s="317"/>
      <c r="F59" s="326"/>
      <c r="G59" s="327"/>
      <c r="H59" s="326"/>
      <c r="I59" s="326"/>
      <c r="J59" s="317" t="s">
        <v>429</v>
      </c>
      <c r="K59" s="318" t="s">
        <v>965</v>
      </c>
      <c r="L59" s="317" t="s">
        <v>859</v>
      </c>
      <c r="M59" s="317" t="s">
        <v>966</v>
      </c>
    </row>
    <row r="60" ht="13" customHeight="true" spans="1:13">
      <c r="A60" s="316"/>
      <c r="B60" s="317"/>
      <c r="C60" s="324"/>
      <c r="D60" s="319"/>
      <c r="E60" s="317"/>
      <c r="F60" s="326"/>
      <c r="G60" s="327"/>
      <c r="H60" s="326"/>
      <c r="I60" s="326"/>
      <c r="J60" s="317" t="s">
        <v>500</v>
      </c>
      <c r="K60" s="318" t="s">
        <v>967</v>
      </c>
      <c r="L60" s="317" t="s">
        <v>894</v>
      </c>
      <c r="M60" s="317" t="s">
        <v>968</v>
      </c>
    </row>
    <row r="61" ht="13" customHeight="true" spans="1:13">
      <c r="A61" s="316"/>
      <c r="B61" s="317"/>
      <c r="C61" s="324"/>
      <c r="D61" s="319"/>
      <c r="E61" s="317"/>
      <c r="F61" s="326"/>
      <c r="G61" s="327"/>
      <c r="H61" s="326"/>
      <c r="I61" s="326"/>
      <c r="J61" s="317" t="s">
        <v>501</v>
      </c>
      <c r="K61" s="318" t="s">
        <v>969</v>
      </c>
      <c r="L61" s="317" t="s">
        <v>836</v>
      </c>
      <c r="M61" s="317" t="s">
        <v>970</v>
      </c>
    </row>
    <row r="62" ht="13" customHeight="true" spans="1:13">
      <c r="A62" s="316"/>
      <c r="B62" s="317"/>
      <c r="C62" s="324"/>
      <c r="D62" s="319"/>
      <c r="E62" s="317"/>
      <c r="F62" s="326"/>
      <c r="G62" s="327"/>
      <c r="H62" s="326"/>
      <c r="I62" s="326"/>
      <c r="J62" s="317" t="s">
        <v>502</v>
      </c>
      <c r="K62" s="318" t="s">
        <v>971</v>
      </c>
      <c r="L62" s="317" t="s">
        <v>836</v>
      </c>
      <c r="M62" s="317" t="s">
        <v>972</v>
      </c>
    </row>
    <row r="63" ht="13" customHeight="true" spans="1:13">
      <c r="A63" s="316"/>
      <c r="B63" s="317"/>
      <c r="C63" s="324"/>
      <c r="D63" s="319"/>
      <c r="E63" s="317"/>
      <c r="F63" s="326"/>
      <c r="G63" s="327"/>
      <c r="H63" s="326"/>
      <c r="I63" s="326"/>
      <c r="J63" s="317" t="s">
        <v>503</v>
      </c>
      <c r="K63" s="318" t="s">
        <v>973</v>
      </c>
      <c r="L63" s="317" t="s">
        <v>836</v>
      </c>
      <c r="M63" s="317" t="s">
        <v>974</v>
      </c>
    </row>
    <row r="64" ht="13" customHeight="true" spans="1:13">
      <c r="A64" s="316"/>
      <c r="B64" s="317"/>
      <c r="C64" s="324"/>
      <c r="D64" s="319"/>
      <c r="E64" s="317"/>
      <c r="F64" s="330" t="s">
        <v>505</v>
      </c>
      <c r="G64" s="331" t="s">
        <v>885</v>
      </c>
      <c r="H64" s="330" t="s">
        <v>833</v>
      </c>
      <c r="I64" s="330" t="s">
        <v>886</v>
      </c>
      <c r="J64" s="317" t="s">
        <v>506</v>
      </c>
      <c r="K64" s="318" t="s">
        <v>975</v>
      </c>
      <c r="L64" s="317" t="s">
        <v>836</v>
      </c>
      <c r="M64" s="317" t="s">
        <v>976</v>
      </c>
    </row>
    <row r="65" ht="13" customHeight="true" spans="1:13">
      <c r="A65" s="316"/>
      <c r="B65" s="317"/>
      <c r="C65" s="324"/>
      <c r="D65" s="319"/>
      <c r="E65" s="317"/>
      <c r="F65" s="330"/>
      <c r="G65" s="331"/>
      <c r="H65" s="330"/>
      <c r="I65" s="330"/>
      <c r="J65" s="317" t="s">
        <v>507</v>
      </c>
      <c r="K65" s="318" t="s">
        <v>977</v>
      </c>
      <c r="L65" s="317" t="s">
        <v>836</v>
      </c>
      <c r="M65" s="317" t="s">
        <v>978</v>
      </c>
    </row>
    <row r="66" ht="13" customHeight="true" spans="1:13">
      <c r="A66" s="316"/>
      <c r="B66" s="317"/>
      <c r="C66" s="324"/>
      <c r="D66" s="319"/>
      <c r="E66" s="317"/>
      <c r="F66" s="330"/>
      <c r="G66" s="331"/>
      <c r="H66" s="330"/>
      <c r="I66" s="330"/>
      <c r="J66" s="317" t="s">
        <v>508</v>
      </c>
      <c r="K66" s="318" t="s">
        <v>979</v>
      </c>
      <c r="L66" s="317" t="s">
        <v>836</v>
      </c>
      <c r="M66" s="317" t="s">
        <v>980</v>
      </c>
    </row>
    <row r="67" ht="13" customHeight="true" spans="1:13">
      <c r="A67" s="316"/>
      <c r="B67" s="317"/>
      <c r="C67" s="324"/>
      <c r="D67" s="319"/>
      <c r="E67" s="317"/>
      <c r="F67" s="330"/>
      <c r="G67" s="331"/>
      <c r="H67" s="330"/>
      <c r="I67" s="330"/>
      <c r="J67" s="317" t="s">
        <v>509</v>
      </c>
      <c r="K67" s="318" t="s">
        <v>981</v>
      </c>
      <c r="L67" s="317" t="s">
        <v>836</v>
      </c>
      <c r="M67" s="317" t="s">
        <v>982</v>
      </c>
    </row>
    <row r="68" ht="16" customHeight="true" spans="1:13">
      <c r="A68" s="316"/>
      <c r="B68" s="317"/>
      <c r="C68" s="324"/>
      <c r="D68" s="319"/>
      <c r="E68" s="317"/>
      <c r="F68" s="330" t="s">
        <v>511</v>
      </c>
      <c r="G68" s="331" t="s">
        <v>906</v>
      </c>
      <c r="H68" s="330" t="s">
        <v>833</v>
      </c>
      <c r="I68" s="330" t="s">
        <v>907</v>
      </c>
      <c r="J68" s="317" t="s">
        <v>512</v>
      </c>
      <c r="K68" s="318" t="s">
        <v>908</v>
      </c>
      <c r="L68" s="317" t="s">
        <v>836</v>
      </c>
      <c r="M68" s="317" t="s">
        <v>909</v>
      </c>
    </row>
    <row r="69" ht="16" customHeight="true" spans="1:13">
      <c r="A69" s="316"/>
      <c r="B69" s="317"/>
      <c r="C69" s="324"/>
      <c r="D69" s="319"/>
      <c r="E69" s="317"/>
      <c r="F69" s="330"/>
      <c r="G69" s="331"/>
      <c r="H69" s="330"/>
      <c r="I69" s="330"/>
      <c r="J69" s="317" t="s">
        <v>513</v>
      </c>
      <c r="K69" s="318" t="s">
        <v>983</v>
      </c>
      <c r="L69" s="317" t="s">
        <v>859</v>
      </c>
      <c r="M69" s="317" t="s">
        <v>984</v>
      </c>
    </row>
    <row r="70" spans="1:13">
      <c r="A70" s="323">
        <v>7</v>
      </c>
      <c r="B70" s="339" t="s">
        <v>728</v>
      </c>
      <c r="C70" s="324" t="s">
        <v>985</v>
      </c>
      <c r="D70" s="319" t="s">
        <v>986</v>
      </c>
      <c r="E70" s="317">
        <v>18814545119</v>
      </c>
      <c r="F70" s="326" t="s">
        <v>486</v>
      </c>
      <c r="G70" s="327" t="s">
        <v>912</v>
      </c>
      <c r="H70" s="326" t="s">
        <v>833</v>
      </c>
      <c r="I70" s="326" t="s">
        <v>913</v>
      </c>
      <c r="J70" s="317" t="s">
        <v>68</v>
      </c>
      <c r="K70" s="318" t="s">
        <v>987</v>
      </c>
      <c r="L70" s="317" t="s">
        <v>947</v>
      </c>
      <c r="M70" s="317">
        <v>13504691837</v>
      </c>
    </row>
    <row r="71" spans="1:13">
      <c r="A71" s="323"/>
      <c r="B71" s="339"/>
      <c r="C71" s="324"/>
      <c r="D71" s="319"/>
      <c r="E71" s="317"/>
      <c r="F71" s="326"/>
      <c r="G71" s="327"/>
      <c r="H71" s="326"/>
      <c r="I71" s="326"/>
      <c r="J71" s="317" t="s">
        <v>515</v>
      </c>
      <c r="K71" s="318" t="s">
        <v>988</v>
      </c>
      <c r="L71" s="317" t="s">
        <v>836</v>
      </c>
      <c r="M71" s="317" t="s">
        <v>989</v>
      </c>
    </row>
    <row r="72" spans="1:13">
      <c r="A72" s="323"/>
      <c r="B72" s="339"/>
      <c r="C72" s="324"/>
      <c r="D72" s="319"/>
      <c r="E72" s="317"/>
      <c r="F72" s="326"/>
      <c r="G72" s="327"/>
      <c r="H72" s="326"/>
      <c r="I72" s="326"/>
      <c r="J72" s="317" t="s">
        <v>516</v>
      </c>
      <c r="K72" s="318" t="s">
        <v>990</v>
      </c>
      <c r="L72" s="317" t="s">
        <v>991</v>
      </c>
      <c r="M72" s="317">
        <v>13149661555</v>
      </c>
    </row>
    <row r="73" spans="1:13">
      <c r="A73" s="323"/>
      <c r="B73" s="339"/>
      <c r="C73" s="324"/>
      <c r="D73" s="319"/>
      <c r="E73" s="317"/>
      <c r="F73" s="326"/>
      <c r="G73" s="327"/>
      <c r="H73" s="326"/>
      <c r="I73" s="326"/>
      <c r="J73" s="317" t="s">
        <v>517</v>
      </c>
      <c r="K73" s="318" t="s">
        <v>992</v>
      </c>
      <c r="L73" s="317" t="s">
        <v>836</v>
      </c>
      <c r="M73" s="317" t="s">
        <v>993</v>
      </c>
    </row>
    <row r="74" spans="1:13">
      <c r="A74" s="323"/>
      <c r="B74" s="339"/>
      <c r="C74" s="324"/>
      <c r="D74" s="319"/>
      <c r="E74" s="317"/>
      <c r="F74" s="326" t="s">
        <v>476</v>
      </c>
      <c r="G74" s="327" t="s">
        <v>874</v>
      </c>
      <c r="H74" s="326" t="s">
        <v>833</v>
      </c>
      <c r="I74" s="326" t="s">
        <v>875</v>
      </c>
      <c r="J74" s="317" t="s">
        <v>519</v>
      </c>
      <c r="K74" s="318" t="s">
        <v>994</v>
      </c>
      <c r="L74" s="317" t="s">
        <v>836</v>
      </c>
      <c r="M74" s="317">
        <v>13846104686</v>
      </c>
    </row>
    <row r="75" spans="1:13">
      <c r="A75" s="323"/>
      <c r="B75" s="339"/>
      <c r="C75" s="324"/>
      <c r="D75" s="319"/>
      <c r="E75" s="317"/>
      <c r="F75" s="326"/>
      <c r="G75" s="327"/>
      <c r="H75" s="326"/>
      <c r="I75" s="326"/>
      <c r="J75" s="317" t="s">
        <v>520</v>
      </c>
      <c r="K75" s="318" t="s">
        <v>995</v>
      </c>
      <c r="L75" s="317" t="s">
        <v>836</v>
      </c>
      <c r="M75" s="317" t="s">
        <v>996</v>
      </c>
    </row>
    <row r="76" ht="28" customHeight="true" spans="1:13">
      <c r="A76" s="323"/>
      <c r="B76" s="339"/>
      <c r="C76" s="324"/>
      <c r="D76" s="319"/>
      <c r="E76" s="317"/>
      <c r="F76" s="326"/>
      <c r="G76" s="327"/>
      <c r="H76" s="326"/>
      <c r="I76" s="326"/>
      <c r="J76" s="317" t="s">
        <v>997</v>
      </c>
      <c r="K76" s="318" t="s">
        <v>998</v>
      </c>
      <c r="L76" s="317" t="s">
        <v>836</v>
      </c>
      <c r="M76" s="317" t="s">
        <v>999</v>
      </c>
    </row>
  </sheetData>
  <sheetProtection formatCells="0" insertHyperlinks="0" autoFilter="0"/>
  <autoFilter ref="A1:M76">
    <extLst/>
  </autoFilter>
  <mergeCells count="102">
    <mergeCell ref="A1:B1"/>
    <mergeCell ref="A2:M2"/>
    <mergeCell ref="A4:A18"/>
    <mergeCell ref="A19:A20"/>
    <mergeCell ref="A21:A30"/>
    <mergeCell ref="A31:A39"/>
    <mergeCell ref="A40:A41"/>
    <mergeCell ref="A42:A69"/>
    <mergeCell ref="A70:A76"/>
    <mergeCell ref="B4:B18"/>
    <mergeCell ref="B19:B20"/>
    <mergeCell ref="B21:B30"/>
    <mergeCell ref="B31:B39"/>
    <mergeCell ref="B40:B41"/>
    <mergeCell ref="B42:B69"/>
    <mergeCell ref="B70:B76"/>
    <mergeCell ref="C5:C18"/>
    <mergeCell ref="C21:C30"/>
    <mergeCell ref="C31:C39"/>
    <mergeCell ref="C40:C41"/>
    <mergeCell ref="C42:C69"/>
    <mergeCell ref="C70:C76"/>
    <mergeCell ref="D5:D18"/>
    <mergeCell ref="D21:D30"/>
    <mergeCell ref="D31:D39"/>
    <mergeCell ref="D40:D41"/>
    <mergeCell ref="D42:D69"/>
    <mergeCell ref="D70:D76"/>
    <mergeCell ref="E5:E18"/>
    <mergeCell ref="E21:E30"/>
    <mergeCell ref="E31:E39"/>
    <mergeCell ref="E40:E41"/>
    <mergeCell ref="E42:E69"/>
    <mergeCell ref="E70:E76"/>
    <mergeCell ref="F4:F10"/>
    <mergeCell ref="F11:F12"/>
    <mergeCell ref="F13:F18"/>
    <mergeCell ref="F19:F20"/>
    <mergeCell ref="F21:F23"/>
    <mergeCell ref="F25:F29"/>
    <mergeCell ref="F31:F35"/>
    <mergeCell ref="F36:F39"/>
    <mergeCell ref="F40:F41"/>
    <mergeCell ref="F42:F46"/>
    <mergeCell ref="F47:F54"/>
    <mergeCell ref="F55:F57"/>
    <mergeCell ref="F58:F63"/>
    <mergeCell ref="F64:F67"/>
    <mergeCell ref="F68:F69"/>
    <mergeCell ref="F70:F73"/>
    <mergeCell ref="F74:F76"/>
    <mergeCell ref="G4:G10"/>
    <mergeCell ref="G11:G12"/>
    <mergeCell ref="G13:G18"/>
    <mergeCell ref="G19:G20"/>
    <mergeCell ref="G21:G23"/>
    <mergeCell ref="G25:G29"/>
    <mergeCell ref="G31:G35"/>
    <mergeCell ref="G36:G39"/>
    <mergeCell ref="G40:G41"/>
    <mergeCell ref="G42:G46"/>
    <mergeCell ref="G47:G54"/>
    <mergeCell ref="G55:G57"/>
    <mergeCell ref="G58:G63"/>
    <mergeCell ref="G64:G67"/>
    <mergeCell ref="G68:G69"/>
    <mergeCell ref="G70:G73"/>
    <mergeCell ref="G74:G76"/>
    <mergeCell ref="H4:H10"/>
    <mergeCell ref="H11:H12"/>
    <mergeCell ref="H13:H18"/>
    <mergeCell ref="H19:H20"/>
    <mergeCell ref="H21:H23"/>
    <mergeCell ref="H25:H29"/>
    <mergeCell ref="H31:H35"/>
    <mergeCell ref="H36:H39"/>
    <mergeCell ref="H40:H41"/>
    <mergeCell ref="H42:H46"/>
    <mergeCell ref="H47:H54"/>
    <mergeCell ref="H55:H57"/>
    <mergeCell ref="H58:H63"/>
    <mergeCell ref="H64:H67"/>
    <mergeCell ref="H68:H69"/>
    <mergeCell ref="H70:H73"/>
    <mergeCell ref="H74:H76"/>
    <mergeCell ref="I4:I10"/>
    <mergeCell ref="I11:I12"/>
    <mergeCell ref="I13:I18"/>
    <mergeCell ref="I19:I20"/>
    <mergeCell ref="I21:I23"/>
    <mergeCell ref="I25:I29"/>
    <mergeCell ref="I31:I35"/>
    <mergeCell ref="I36:I39"/>
    <mergeCell ref="I40:I41"/>
    <mergeCell ref="I42:I46"/>
    <mergeCell ref="I47:I54"/>
    <mergeCell ref="I55:I57"/>
    <mergeCell ref="I58:I63"/>
    <mergeCell ref="I64:I67"/>
    <mergeCell ref="I68:I69"/>
    <mergeCell ref="I70:I73"/>
    <mergeCell ref="I74:I76"/>
  </mergeCells>
  <pageMargins left="0.196527777777778" right="0.196527777777778" top="0.786805555555556" bottom="0.55" header="0.313888888888889" footer="0.313888888888889"/>
  <pageSetup paperSize="9" scale="96"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19"/>
  <sheetViews>
    <sheetView zoomScale="85" zoomScaleNormal="85" workbookViewId="0">
      <pane ySplit="1020" topLeftCell="A2" activePane="bottomLeft"/>
      <selection/>
      <selection pane="bottomLeft" activeCell="L5" sqref="L5"/>
    </sheetView>
  </sheetViews>
  <sheetFormatPr defaultColWidth="10" defaultRowHeight="13.5"/>
  <cols>
    <col min="1" max="1" width="14" customWidth="true"/>
    <col min="3" max="3" width="22" customWidth="true"/>
    <col min="4" max="4" width="18.375" customWidth="true"/>
    <col min="5" max="5" width="10.25" customWidth="true"/>
    <col min="6" max="6" width="33.25" customWidth="true"/>
    <col min="7" max="7" width="8.25" customWidth="true"/>
    <col min="8" max="8" width="51.625" customWidth="true"/>
  </cols>
  <sheetData>
    <row r="1" ht="29.25" customHeight="true" spans="2:7">
      <c r="B1" s="287" t="s">
        <v>1000</v>
      </c>
      <c r="C1" s="288"/>
      <c r="D1" s="288"/>
      <c r="E1" s="288"/>
      <c r="F1" s="288"/>
      <c r="G1" s="288"/>
    </row>
    <row r="2" spans="2:8">
      <c r="B2" s="289" t="s">
        <v>1001</v>
      </c>
      <c r="C2" s="290" t="s">
        <v>690</v>
      </c>
      <c r="D2" s="290" t="s">
        <v>1002</v>
      </c>
      <c r="E2" s="295" t="s">
        <v>1003</v>
      </c>
      <c r="F2" s="295" t="s">
        <v>1004</v>
      </c>
      <c r="G2" s="295" t="s">
        <v>1005</v>
      </c>
      <c r="H2" t="s">
        <v>1006</v>
      </c>
    </row>
    <row r="3" hidden="true" spans="2:7">
      <c r="B3" s="291" t="s">
        <v>830</v>
      </c>
      <c r="C3" s="220" t="s">
        <v>696</v>
      </c>
      <c r="D3" s="220"/>
      <c r="E3" s="296"/>
      <c r="F3" s="296"/>
      <c r="G3" s="296"/>
    </row>
    <row r="4" hidden="true" spans="2:7">
      <c r="B4" s="292" t="s">
        <v>872</v>
      </c>
      <c r="C4" s="220" t="s">
        <v>725</v>
      </c>
      <c r="D4" s="220"/>
      <c r="E4" s="296"/>
      <c r="F4" s="296"/>
      <c r="G4" s="296"/>
    </row>
    <row r="5" ht="409.5" spans="2:10">
      <c r="B5" s="291" t="s">
        <v>838</v>
      </c>
      <c r="C5" s="236" t="s">
        <v>1007</v>
      </c>
      <c r="D5" s="226" t="s">
        <v>1008</v>
      </c>
      <c r="E5" s="226">
        <v>28</v>
      </c>
      <c r="F5" s="224" t="s">
        <v>1009</v>
      </c>
      <c r="G5" s="62">
        <v>30</v>
      </c>
      <c r="H5" s="297" t="s">
        <v>1010</v>
      </c>
      <c r="J5" s="304" t="s">
        <v>1011</v>
      </c>
    </row>
    <row r="6" ht="148.5" spans="2:7">
      <c r="B6" s="291" t="s">
        <v>1012</v>
      </c>
      <c r="C6" s="220" t="s">
        <v>725</v>
      </c>
      <c r="D6" s="293" t="s">
        <v>1013</v>
      </c>
      <c r="E6" s="296">
        <v>10</v>
      </c>
      <c r="F6" s="297" t="s">
        <v>1014</v>
      </c>
      <c r="G6" s="298">
        <v>6</v>
      </c>
    </row>
    <row r="7" ht="161.25" hidden="true" customHeight="true" spans="2:7">
      <c r="B7" s="291" t="s">
        <v>1015</v>
      </c>
      <c r="C7" s="220" t="s">
        <v>533</v>
      </c>
      <c r="D7" s="293" t="s">
        <v>1016</v>
      </c>
      <c r="E7" s="296">
        <v>11</v>
      </c>
      <c r="F7" s="296"/>
      <c r="G7" s="296"/>
    </row>
    <row r="8" ht="409.5" hidden="true" spans="2:7">
      <c r="B8" s="291" t="s">
        <v>1017</v>
      </c>
      <c r="C8" s="220" t="s">
        <v>816</v>
      </c>
      <c r="D8" s="293" t="s">
        <v>1018</v>
      </c>
      <c r="E8" s="296">
        <v>30</v>
      </c>
      <c r="F8" s="296"/>
      <c r="G8" s="296"/>
    </row>
    <row r="9" ht="409.5" hidden="true" spans="2:7">
      <c r="B9" s="291" t="s">
        <v>1019</v>
      </c>
      <c r="C9" s="236" t="s">
        <v>1020</v>
      </c>
      <c r="D9" s="293" t="s">
        <v>1021</v>
      </c>
      <c r="E9" s="296">
        <v>35</v>
      </c>
      <c r="F9" s="296"/>
      <c r="G9" s="296"/>
    </row>
    <row r="10" hidden="true" spans="2:7">
      <c r="B10" s="291" t="s">
        <v>1022</v>
      </c>
      <c r="C10" s="220" t="s">
        <v>518</v>
      </c>
      <c r="D10" s="220"/>
      <c r="E10" s="296"/>
      <c r="F10" s="296"/>
      <c r="G10" s="296"/>
    </row>
    <row r="11" ht="409.5" hidden="true" spans="2:7">
      <c r="B11" s="291" t="s">
        <v>1023</v>
      </c>
      <c r="C11" s="220" t="s">
        <v>633</v>
      </c>
      <c r="D11" s="293" t="s">
        <v>1024</v>
      </c>
      <c r="E11" s="296">
        <v>35</v>
      </c>
      <c r="F11" s="296"/>
      <c r="G11" s="296"/>
    </row>
    <row r="12" ht="409.5" spans="2:7">
      <c r="B12" s="291" t="s">
        <v>930</v>
      </c>
      <c r="C12" s="236" t="s">
        <v>1025</v>
      </c>
      <c r="D12" s="293" t="s">
        <v>1026</v>
      </c>
      <c r="E12" s="296">
        <v>49</v>
      </c>
      <c r="F12" s="299" t="s">
        <v>1027</v>
      </c>
      <c r="G12" s="298">
        <v>4</v>
      </c>
    </row>
    <row r="13" ht="409.5" hidden="true" spans="2:7">
      <c r="B13" s="291" t="s">
        <v>985</v>
      </c>
      <c r="C13" s="220" t="s">
        <v>539</v>
      </c>
      <c r="D13" s="293" t="s">
        <v>1028</v>
      </c>
      <c r="E13" s="296">
        <v>35</v>
      </c>
      <c r="F13" s="296"/>
      <c r="G13" s="296"/>
    </row>
    <row r="14" ht="337.5" spans="2:7">
      <c r="B14" s="291" t="s">
        <v>1029</v>
      </c>
      <c r="C14" s="220" t="s">
        <v>727</v>
      </c>
      <c r="D14" s="293" t="s">
        <v>1030</v>
      </c>
      <c r="E14" s="296">
        <v>23</v>
      </c>
      <c r="F14" s="299" t="s">
        <v>1031</v>
      </c>
      <c r="G14" s="296">
        <v>5</v>
      </c>
    </row>
    <row r="15" ht="409.5" hidden="true" spans="2:7">
      <c r="B15" s="291" t="s">
        <v>883</v>
      </c>
      <c r="C15" s="220" t="s">
        <v>534</v>
      </c>
      <c r="D15" s="293" t="s">
        <v>1032</v>
      </c>
      <c r="E15" s="296">
        <v>36</v>
      </c>
      <c r="F15" s="296"/>
      <c r="G15" s="296"/>
    </row>
    <row r="16" ht="351" hidden="true" spans="2:7">
      <c r="B16" s="291" t="s">
        <v>1033</v>
      </c>
      <c r="C16" s="236" t="s">
        <v>1034</v>
      </c>
      <c r="D16" s="293" t="s">
        <v>1035</v>
      </c>
      <c r="E16" s="296">
        <v>24</v>
      </c>
      <c r="F16" s="296"/>
      <c r="G16" s="296"/>
    </row>
    <row r="17" spans="2:7">
      <c r="B17" s="291" t="s">
        <v>1036</v>
      </c>
      <c r="C17" s="220" t="s">
        <v>728</v>
      </c>
      <c r="D17" s="220"/>
      <c r="E17" s="296"/>
      <c r="F17" s="300" t="s">
        <v>1037</v>
      </c>
      <c r="G17" s="298">
        <v>1</v>
      </c>
    </row>
    <row r="18" ht="40.5" spans="2:7">
      <c r="B18" s="291" t="s">
        <v>1038</v>
      </c>
      <c r="C18" s="220" t="s">
        <v>514</v>
      </c>
      <c r="D18" s="220"/>
      <c r="E18" s="296"/>
      <c r="F18" s="299" t="s">
        <v>1039</v>
      </c>
      <c r="G18" s="298">
        <v>3</v>
      </c>
    </row>
    <row r="19" spans="2:7">
      <c r="B19" s="294" t="s">
        <v>1040</v>
      </c>
      <c r="C19" s="57" t="s">
        <v>1041</v>
      </c>
      <c r="D19" s="244"/>
      <c r="E19" s="301">
        <f>SUM(E3:E18)</f>
        <v>316</v>
      </c>
      <c r="F19" s="302"/>
      <c r="G19" s="303">
        <f>SUM(G3:G18)</f>
        <v>49</v>
      </c>
    </row>
  </sheetData>
  <pageMargins left="0.7" right="0.7" top="0.75" bottom="0.75" header="0.3" footer="0.3"/>
  <headerFooter/>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O94"/>
  <sheetViews>
    <sheetView zoomScale="91" zoomScaleNormal="91" topLeftCell="A9" workbookViewId="0">
      <pane ySplit="840" topLeftCell="A6" activePane="bottomLeft"/>
      <selection/>
      <selection pane="bottomLeft" activeCell="L5" sqref="L5"/>
    </sheetView>
  </sheetViews>
  <sheetFormatPr defaultColWidth="9" defaultRowHeight="13.5"/>
  <cols>
    <col min="1" max="1" width="23.375" customWidth="true"/>
    <col min="2" max="2" width="6.5" style="246" customWidth="true"/>
    <col min="3" max="3" width="9" style="246"/>
    <col min="4" max="4" width="11.875" style="246" customWidth="true"/>
    <col min="5" max="5" width="8.375" style="246" customWidth="true"/>
    <col min="6" max="6" width="18.625" style="247" customWidth="true"/>
    <col min="7" max="7" width="6.5" customWidth="true"/>
    <col min="8" max="8" width="15.375" customWidth="true"/>
    <col min="9" max="9" width="7.5" customWidth="true"/>
    <col min="10" max="11" width="9" style="248"/>
    <col min="12" max="12" width="12.75" style="246" customWidth="true"/>
    <col min="13" max="13" width="9" style="246"/>
  </cols>
  <sheetData>
    <row r="1" ht="30" customHeight="true" spans="4:4">
      <c r="D1" s="246" t="s">
        <v>1042</v>
      </c>
    </row>
    <row r="2" ht="29.25" customHeight="true" spans="2:15">
      <c r="B2" s="249" t="s">
        <v>2</v>
      </c>
      <c r="C2" s="250" t="s">
        <v>691</v>
      </c>
      <c r="D2" s="250" t="s">
        <v>690</v>
      </c>
      <c r="E2" s="250" t="s">
        <v>1043</v>
      </c>
      <c r="F2" s="253" t="s">
        <v>1044</v>
      </c>
      <c r="G2" s="250" t="s">
        <v>1045</v>
      </c>
      <c r="H2" s="250" t="s">
        <v>1004</v>
      </c>
      <c r="I2" s="250" t="s">
        <v>1046</v>
      </c>
      <c r="J2" s="257" t="s">
        <v>1047</v>
      </c>
      <c r="K2" s="257" t="s">
        <v>10</v>
      </c>
      <c r="L2" s="250" t="s">
        <v>1048</v>
      </c>
      <c r="M2" s="276" t="s">
        <v>1049</v>
      </c>
      <c r="N2" t="s">
        <v>1050</v>
      </c>
      <c r="O2" t="s">
        <v>1051</v>
      </c>
    </row>
    <row r="3" ht="14.25" spans="2:13">
      <c r="B3" s="251">
        <v>1</v>
      </c>
      <c r="C3" s="252" t="s">
        <v>467</v>
      </c>
      <c r="D3" s="252"/>
      <c r="E3" s="252"/>
      <c r="F3" s="226"/>
      <c r="G3" s="62"/>
      <c r="H3" s="62"/>
      <c r="I3" s="62"/>
      <c r="J3" s="258" t="s">
        <v>1052</v>
      </c>
      <c r="K3" s="259" t="s">
        <v>1053</v>
      </c>
      <c r="L3" s="252"/>
      <c r="M3" s="277"/>
    </row>
    <row r="4" ht="14.25" spans="2:13">
      <c r="B4" s="251">
        <v>2</v>
      </c>
      <c r="C4" s="252" t="s">
        <v>467</v>
      </c>
      <c r="D4" s="252"/>
      <c r="E4" s="252"/>
      <c r="F4" s="226"/>
      <c r="G4" s="62"/>
      <c r="H4" s="62"/>
      <c r="I4" s="62"/>
      <c r="J4" s="260" t="s">
        <v>1054</v>
      </c>
      <c r="K4" s="259" t="s">
        <v>1055</v>
      </c>
      <c r="L4" s="252"/>
      <c r="M4" s="277"/>
    </row>
    <row r="5" ht="135" spans="2:15">
      <c r="B5" s="251">
        <v>3</v>
      </c>
      <c r="C5" s="252" t="s">
        <v>467</v>
      </c>
      <c r="D5" s="76" t="s">
        <v>1056</v>
      </c>
      <c r="E5" s="76"/>
      <c r="F5" s="226"/>
      <c r="G5" s="62"/>
      <c r="H5" s="224" t="s">
        <v>1057</v>
      </c>
      <c r="I5" s="261">
        <v>3</v>
      </c>
      <c r="J5" s="262" t="s">
        <v>1058</v>
      </c>
      <c r="K5" s="262" t="s">
        <v>77</v>
      </c>
      <c r="L5" s="252" t="s">
        <v>1059</v>
      </c>
      <c r="M5" s="277"/>
      <c r="O5" s="225" t="s">
        <v>1011</v>
      </c>
    </row>
    <row r="6" ht="27" spans="2:13">
      <c r="B6" s="251">
        <v>4</v>
      </c>
      <c r="C6" s="252" t="s">
        <v>467</v>
      </c>
      <c r="D6" s="76" t="s">
        <v>698</v>
      </c>
      <c r="E6" s="76"/>
      <c r="F6" s="226" t="s">
        <v>1060</v>
      </c>
      <c r="G6" s="62">
        <v>1</v>
      </c>
      <c r="H6" s="62"/>
      <c r="I6" s="62"/>
      <c r="J6" s="263" t="s">
        <v>1061</v>
      </c>
      <c r="K6" s="262" t="s">
        <v>77</v>
      </c>
      <c r="L6" s="252" t="s">
        <v>1062</v>
      </c>
      <c r="M6" s="277"/>
    </row>
    <row r="7" ht="27" spans="2:13">
      <c r="B7" s="251">
        <v>5</v>
      </c>
      <c r="C7" s="252" t="s">
        <v>467</v>
      </c>
      <c r="D7" s="252" t="s">
        <v>529</v>
      </c>
      <c r="E7" s="252"/>
      <c r="F7" s="226" t="s">
        <v>1063</v>
      </c>
      <c r="G7" s="62">
        <v>2</v>
      </c>
      <c r="H7" s="62"/>
      <c r="I7" s="62"/>
      <c r="J7" s="263" t="s">
        <v>1064</v>
      </c>
      <c r="K7" s="262" t="s">
        <v>77</v>
      </c>
      <c r="L7" s="252" t="s">
        <v>1065</v>
      </c>
      <c r="M7" s="277"/>
    </row>
    <row r="8" ht="162" spans="2:15">
      <c r="B8" s="251">
        <v>6</v>
      </c>
      <c r="C8" s="252" t="s">
        <v>467</v>
      </c>
      <c r="D8" s="252" t="s">
        <v>594</v>
      </c>
      <c r="E8" s="252">
        <v>6</v>
      </c>
      <c r="F8" s="226" t="s">
        <v>1066</v>
      </c>
      <c r="G8" s="62">
        <v>12</v>
      </c>
      <c r="H8" s="62"/>
      <c r="I8" s="62"/>
      <c r="J8" s="263" t="s">
        <v>1067</v>
      </c>
      <c r="K8" s="262" t="s">
        <v>22</v>
      </c>
      <c r="L8" s="264">
        <v>13339553865</v>
      </c>
      <c r="M8" s="277"/>
      <c r="O8">
        <v>240802</v>
      </c>
    </row>
    <row r="9" ht="121.5" spans="2:13">
      <c r="B9" s="251"/>
      <c r="C9" s="252" t="s">
        <v>467</v>
      </c>
      <c r="D9" s="252"/>
      <c r="E9" s="252"/>
      <c r="F9" s="226" t="s">
        <v>1068</v>
      </c>
      <c r="G9" s="62">
        <v>9</v>
      </c>
      <c r="H9" s="62"/>
      <c r="I9" s="62"/>
      <c r="J9" s="265" t="s">
        <v>1069</v>
      </c>
      <c r="K9" s="262"/>
      <c r="L9" s="252"/>
      <c r="M9" s="277">
        <v>7</v>
      </c>
    </row>
    <row r="10" ht="14.25" hidden="true" spans="2:13">
      <c r="B10" s="251">
        <v>7</v>
      </c>
      <c r="C10" s="252" t="s">
        <v>544</v>
      </c>
      <c r="D10" s="252"/>
      <c r="E10" s="252"/>
      <c r="F10" s="226"/>
      <c r="G10" s="62"/>
      <c r="H10" s="62"/>
      <c r="I10" s="62"/>
      <c r="J10" s="260" t="s">
        <v>1070</v>
      </c>
      <c r="K10" s="259" t="s">
        <v>1053</v>
      </c>
      <c r="L10" s="252"/>
      <c r="M10" s="277"/>
    </row>
    <row r="11" ht="14.25" hidden="true" spans="2:13">
      <c r="B11" s="251">
        <v>8</v>
      </c>
      <c r="C11" s="252" t="s">
        <v>544</v>
      </c>
      <c r="D11" s="252"/>
      <c r="E11" s="252"/>
      <c r="F11" s="226"/>
      <c r="G11" s="62"/>
      <c r="H11" s="62"/>
      <c r="I11" s="62"/>
      <c r="J11" s="258" t="s">
        <v>1071</v>
      </c>
      <c r="K11" s="259" t="s">
        <v>1055</v>
      </c>
      <c r="L11" s="252"/>
      <c r="M11" s="277"/>
    </row>
    <row r="12" ht="94.5" hidden="true" spans="2:13">
      <c r="B12" s="251">
        <v>9</v>
      </c>
      <c r="C12" s="252" t="s">
        <v>544</v>
      </c>
      <c r="D12" s="252" t="s">
        <v>702</v>
      </c>
      <c r="E12" s="252"/>
      <c r="F12" s="226" t="s">
        <v>1072</v>
      </c>
      <c r="G12" s="62">
        <v>7</v>
      </c>
      <c r="H12" s="226" t="s">
        <v>1073</v>
      </c>
      <c r="I12" s="62">
        <v>4</v>
      </c>
      <c r="J12" s="263" t="s">
        <v>1074</v>
      </c>
      <c r="K12" s="262" t="s">
        <v>77</v>
      </c>
      <c r="L12" s="252">
        <v>15326692007</v>
      </c>
      <c r="M12" s="277"/>
    </row>
    <row r="13" ht="81" hidden="true" spans="2:13">
      <c r="B13" s="251">
        <v>10</v>
      </c>
      <c r="C13" s="252" t="s">
        <v>544</v>
      </c>
      <c r="D13" s="252" t="s">
        <v>522</v>
      </c>
      <c r="E13" s="252"/>
      <c r="F13" s="226" t="s">
        <v>1075</v>
      </c>
      <c r="G13" s="62">
        <v>6</v>
      </c>
      <c r="H13" s="62"/>
      <c r="I13" s="62"/>
      <c r="J13" s="263" t="s">
        <v>1076</v>
      </c>
      <c r="K13" s="262" t="s">
        <v>77</v>
      </c>
      <c r="L13" s="252">
        <v>13846153210</v>
      </c>
      <c r="M13" s="277"/>
    </row>
    <row r="14" ht="108" hidden="true" spans="2:13">
      <c r="B14" s="251">
        <v>11</v>
      </c>
      <c r="C14" s="252" t="s">
        <v>544</v>
      </c>
      <c r="D14" s="252" t="s">
        <v>526</v>
      </c>
      <c r="E14" s="252"/>
      <c r="F14" s="226" t="s">
        <v>1077</v>
      </c>
      <c r="G14" s="62">
        <v>8</v>
      </c>
      <c r="H14" s="215"/>
      <c r="I14" s="62"/>
      <c r="J14" s="263" t="s">
        <v>1078</v>
      </c>
      <c r="K14" s="262" t="s">
        <v>22</v>
      </c>
      <c r="L14" s="252">
        <v>18946403456</v>
      </c>
      <c r="M14" s="277"/>
    </row>
    <row r="15" ht="54" hidden="true" spans="2:13">
      <c r="B15" s="251">
        <v>12</v>
      </c>
      <c r="C15" s="252" t="s">
        <v>544</v>
      </c>
      <c r="D15" s="252" t="s">
        <v>572</v>
      </c>
      <c r="E15" s="252"/>
      <c r="F15" s="226" t="s">
        <v>1079</v>
      </c>
      <c r="G15" s="62">
        <v>4</v>
      </c>
      <c r="H15" s="62"/>
      <c r="I15" s="62"/>
      <c r="J15" s="263" t="s">
        <v>1080</v>
      </c>
      <c r="K15" s="262" t="s">
        <v>214</v>
      </c>
      <c r="L15" s="252">
        <v>13555027180</v>
      </c>
      <c r="M15" s="277"/>
    </row>
    <row r="16" ht="108" hidden="true" spans="2:13">
      <c r="B16" s="251">
        <v>13</v>
      </c>
      <c r="C16" s="252" t="s">
        <v>544</v>
      </c>
      <c r="D16" s="252" t="s">
        <v>576</v>
      </c>
      <c r="E16" s="252"/>
      <c r="F16" s="226" t="s">
        <v>1081</v>
      </c>
      <c r="G16" s="62">
        <v>8</v>
      </c>
      <c r="H16" s="62"/>
      <c r="I16" s="62"/>
      <c r="J16" s="263" t="s">
        <v>1082</v>
      </c>
      <c r="K16" s="262" t="s">
        <v>118</v>
      </c>
      <c r="L16" s="252">
        <v>18946487766</v>
      </c>
      <c r="M16" s="277"/>
    </row>
    <row r="17" ht="54" hidden="true" spans="2:13">
      <c r="B17" s="251">
        <v>14</v>
      </c>
      <c r="C17" s="252" t="s">
        <v>544</v>
      </c>
      <c r="D17" s="252" t="s">
        <v>580</v>
      </c>
      <c r="E17" s="252">
        <v>6</v>
      </c>
      <c r="F17" s="226" t="s">
        <v>1083</v>
      </c>
      <c r="G17" s="62">
        <v>4</v>
      </c>
      <c r="H17" s="62"/>
      <c r="I17" s="62"/>
      <c r="J17" s="263" t="s">
        <v>1084</v>
      </c>
      <c r="K17" s="262" t="s">
        <v>1085</v>
      </c>
      <c r="L17" s="252">
        <v>15326692900</v>
      </c>
      <c r="M17" s="277"/>
    </row>
    <row r="18" hidden="true" spans="2:13">
      <c r="B18" s="251"/>
      <c r="C18" s="252" t="s">
        <v>544</v>
      </c>
      <c r="D18" s="252"/>
      <c r="E18" s="252"/>
      <c r="F18" s="226" t="s">
        <v>1086</v>
      </c>
      <c r="G18" s="62">
        <v>1</v>
      </c>
      <c r="H18" s="62"/>
      <c r="I18" s="62"/>
      <c r="J18" s="266" t="s">
        <v>1087</v>
      </c>
      <c r="K18" s="262"/>
      <c r="L18" s="252"/>
      <c r="M18" s="277"/>
    </row>
    <row r="19" ht="27" hidden="true" spans="2:13">
      <c r="B19" s="251"/>
      <c r="C19" s="252" t="s">
        <v>544</v>
      </c>
      <c r="D19" s="252"/>
      <c r="E19" s="252"/>
      <c r="F19" s="226" t="s">
        <v>1088</v>
      </c>
      <c r="G19" s="62">
        <v>2</v>
      </c>
      <c r="H19" s="62"/>
      <c r="I19" s="62"/>
      <c r="J19" s="266" t="s">
        <v>1089</v>
      </c>
      <c r="K19" s="262"/>
      <c r="L19" s="252"/>
      <c r="M19" s="277"/>
    </row>
    <row r="20" hidden="true" spans="2:13">
      <c r="B20" s="251"/>
      <c r="C20" s="252" t="s">
        <v>544</v>
      </c>
      <c r="D20" s="252"/>
      <c r="E20" s="252"/>
      <c r="F20" s="226" t="s">
        <v>1090</v>
      </c>
      <c r="G20" s="62">
        <v>1</v>
      </c>
      <c r="H20" s="62"/>
      <c r="I20" s="62"/>
      <c r="J20" s="266" t="s">
        <v>1091</v>
      </c>
      <c r="K20" s="262"/>
      <c r="L20" s="252"/>
      <c r="M20" s="277"/>
    </row>
    <row r="21" ht="40.5" hidden="true" spans="2:13">
      <c r="B21" s="251"/>
      <c r="C21" s="252" t="s">
        <v>544</v>
      </c>
      <c r="D21" s="252"/>
      <c r="E21" s="252"/>
      <c r="F21" s="226" t="s">
        <v>1092</v>
      </c>
      <c r="G21" s="62">
        <v>3</v>
      </c>
      <c r="H21" s="62"/>
      <c r="I21" s="62"/>
      <c r="J21" s="266" t="s">
        <v>1093</v>
      </c>
      <c r="K21" s="262"/>
      <c r="L21" s="252"/>
      <c r="M21" s="277"/>
    </row>
    <row r="22" ht="54" hidden="true" spans="2:13">
      <c r="B22" s="251"/>
      <c r="C22" s="252" t="s">
        <v>544</v>
      </c>
      <c r="D22" s="252"/>
      <c r="E22" s="252"/>
      <c r="F22" s="226" t="s">
        <v>1094</v>
      </c>
      <c r="G22" s="62">
        <v>4</v>
      </c>
      <c r="H22" s="62"/>
      <c r="I22" s="62"/>
      <c r="J22" s="266" t="s">
        <v>1095</v>
      </c>
      <c r="K22" s="262"/>
      <c r="L22" s="252"/>
      <c r="M22" s="277"/>
    </row>
    <row r="23" hidden="true" spans="2:13">
      <c r="B23" s="251"/>
      <c r="C23" s="252" t="s">
        <v>544</v>
      </c>
      <c r="D23" s="252"/>
      <c r="E23" s="252"/>
      <c r="F23" s="226" t="s">
        <v>1096</v>
      </c>
      <c r="G23" s="62">
        <v>1</v>
      </c>
      <c r="H23" s="62"/>
      <c r="I23" s="62"/>
      <c r="J23" s="266" t="s">
        <v>1097</v>
      </c>
      <c r="K23" s="262"/>
      <c r="L23" s="252"/>
      <c r="M23" s="277">
        <v>14</v>
      </c>
    </row>
    <row r="24" ht="148.5" hidden="true" spans="2:13">
      <c r="B24" s="251">
        <v>15</v>
      </c>
      <c r="C24" s="252" t="s">
        <v>463</v>
      </c>
      <c r="D24" s="252"/>
      <c r="E24" s="252"/>
      <c r="F24" s="226" t="s">
        <v>1016</v>
      </c>
      <c r="G24" s="62">
        <v>11</v>
      </c>
      <c r="H24" s="62"/>
      <c r="I24" s="62"/>
      <c r="J24" s="267" t="s">
        <v>1098</v>
      </c>
      <c r="K24" s="259" t="s">
        <v>1053</v>
      </c>
      <c r="L24" s="252"/>
      <c r="M24" s="277"/>
    </row>
    <row r="25" ht="14.25" hidden="true" spans="2:13">
      <c r="B25" s="251">
        <v>16</v>
      </c>
      <c r="C25" s="252" t="s">
        <v>463</v>
      </c>
      <c r="D25" s="252"/>
      <c r="E25" s="252"/>
      <c r="F25" s="226"/>
      <c r="G25" s="62"/>
      <c r="H25" s="62"/>
      <c r="I25" s="62"/>
      <c r="J25" s="268" t="s">
        <v>1099</v>
      </c>
      <c r="K25" s="259" t="s">
        <v>1055</v>
      </c>
      <c r="L25" s="252"/>
      <c r="M25" s="277"/>
    </row>
    <row r="26" ht="162" hidden="true" spans="2:15">
      <c r="B26" s="251">
        <v>17</v>
      </c>
      <c r="C26" s="252" t="s">
        <v>463</v>
      </c>
      <c r="D26" s="252" t="s">
        <v>696</v>
      </c>
      <c r="E26" s="252">
        <v>1</v>
      </c>
      <c r="F26" s="226"/>
      <c r="G26" s="62"/>
      <c r="H26" s="224" t="s">
        <v>1100</v>
      </c>
      <c r="I26" s="224">
        <v>3</v>
      </c>
      <c r="J26" s="262" t="s">
        <v>1101</v>
      </c>
      <c r="K26" s="262" t="s">
        <v>77</v>
      </c>
      <c r="L26" s="252">
        <v>15245442210</v>
      </c>
      <c r="M26" s="277">
        <v>3</v>
      </c>
      <c r="O26" s="225" t="s">
        <v>1011</v>
      </c>
    </row>
    <row r="27" hidden="true" spans="2:13">
      <c r="B27" s="251">
        <v>18</v>
      </c>
      <c r="C27" s="252" t="s">
        <v>476</v>
      </c>
      <c r="D27" s="252"/>
      <c r="E27" s="252"/>
      <c r="F27" s="254"/>
      <c r="G27" s="62"/>
      <c r="H27" s="62"/>
      <c r="I27" s="62"/>
      <c r="J27" s="259" t="s">
        <v>1102</v>
      </c>
      <c r="K27" s="259" t="s">
        <v>1053</v>
      </c>
      <c r="L27" s="62"/>
      <c r="M27" s="277"/>
    </row>
    <row r="28" hidden="true" spans="2:13">
      <c r="B28" s="251">
        <v>19</v>
      </c>
      <c r="C28" s="252" t="s">
        <v>476</v>
      </c>
      <c r="D28" s="252"/>
      <c r="E28" s="252"/>
      <c r="F28" s="254"/>
      <c r="G28" s="62"/>
      <c r="H28" s="62"/>
      <c r="I28" s="62"/>
      <c r="J28" s="259" t="s">
        <v>1103</v>
      </c>
      <c r="K28" s="259" t="s">
        <v>1055</v>
      </c>
      <c r="L28" s="252"/>
      <c r="M28" s="277"/>
    </row>
    <row r="29" ht="94.5" hidden="true" spans="2:13">
      <c r="B29" s="251">
        <v>20</v>
      </c>
      <c r="C29" s="252" t="s">
        <v>476</v>
      </c>
      <c r="D29" s="252" t="s">
        <v>725</v>
      </c>
      <c r="E29" s="252"/>
      <c r="F29" s="254" t="s">
        <v>1104</v>
      </c>
      <c r="G29" s="62">
        <v>2</v>
      </c>
      <c r="H29" s="226" t="s">
        <v>1105</v>
      </c>
      <c r="I29" s="62">
        <v>6</v>
      </c>
      <c r="J29" s="263" t="s">
        <v>1106</v>
      </c>
      <c r="K29" s="262" t="s">
        <v>1085</v>
      </c>
      <c r="L29" s="252" t="s">
        <v>1107</v>
      </c>
      <c r="M29" s="277"/>
    </row>
    <row r="30" ht="54" hidden="true" spans="2:13">
      <c r="B30" s="251">
        <v>21</v>
      </c>
      <c r="C30" s="252" t="s">
        <v>476</v>
      </c>
      <c r="D30" s="252" t="s">
        <v>727</v>
      </c>
      <c r="E30" s="252"/>
      <c r="F30" s="254" t="s">
        <v>1108</v>
      </c>
      <c r="G30" s="62">
        <v>4</v>
      </c>
      <c r="H30" s="62"/>
      <c r="I30" s="62"/>
      <c r="J30" s="263" t="s">
        <v>1109</v>
      </c>
      <c r="K30" s="262" t="s">
        <v>22</v>
      </c>
      <c r="L30" s="252" t="s">
        <v>1110</v>
      </c>
      <c r="M30" s="277"/>
    </row>
    <row r="31" ht="40.5" hidden="true" spans="2:13">
      <c r="B31" s="251">
        <v>22</v>
      </c>
      <c r="C31" s="252" t="s">
        <v>476</v>
      </c>
      <c r="D31" s="76" t="s">
        <v>1111</v>
      </c>
      <c r="E31" s="76"/>
      <c r="F31" s="254" t="s">
        <v>1112</v>
      </c>
      <c r="G31" s="62">
        <v>1</v>
      </c>
      <c r="H31" s="62" t="s">
        <v>1113</v>
      </c>
      <c r="I31" s="62">
        <v>1</v>
      </c>
      <c r="J31" s="263" t="s">
        <v>1114</v>
      </c>
      <c r="K31" s="262" t="s">
        <v>77</v>
      </c>
      <c r="L31" s="252" t="s">
        <v>1115</v>
      </c>
      <c r="M31" s="277"/>
    </row>
    <row r="32" ht="40.5" hidden="true" spans="2:13">
      <c r="B32" s="251">
        <v>23</v>
      </c>
      <c r="C32" s="252" t="s">
        <v>476</v>
      </c>
      <c r="D32" s="252" t="s">
        <v>514</v>
      </c>
      <c r="E32" s="252"/>
      <c r="F32" s="254" t="s">
        <v>1116</v>
      </c>
      <c r="G32" s="62">
        <v>3</v>
      </c>
      <c r="H32" s="226" t="s">
        <v>1117</v>
      </c>
      <c r="I32" s="62">
        <v>2</v>
      </c>
      <c r="J32" s="263" t="s">
        <v>1118</v>
      </c>
      <c r="K32" s="262" t="s">
        <v>77</v>
      </c>
      <c r="L32" s="252" t="s">
        <v>1119</v>
      </c>
      <c r="M32" s="277"/>
    </row>
    <row r="33" hidden="true" spans="2:13">
      <c r="B33" s="251">
        <v>24</v>
      </c>
      <c r="C33" s="252" t="s">
        <v>476</v>
      </c>
      <c r="D33" s="252" t="s">
        <v>543</v>
      </c>
      <c r="E33" s="252"/>
      <c r="F33" s="254"/>
      <c r="G33" s="62"/>
      <c r="H33" s="62"/>
      <c r="I33" s="62"/>
      <c r="J33" s="262" t="s">
        <v>1120</v>
      </c>
      <c r="K33" s="262" t="s">
        <v>323</v>
      </c>
      <c r="L33" s="252">
        <v>18545421709</v>
      </c>
      <c r="M33" s="277"/>
    </row>
    <row r="34" hidden="true" spans="2:13">
      <c r="B34" s="251">
        <v>25</v>
      </c>
      <c r="C34" s="252" t="s">
        <v>476</v>
      </c>
      <c r="D34" s="252" t="s">
        <v>604</v>
      </c>
      <c r="E34" s="252"/>
      <c r="F34" s="254"/>
      <c r="G34" s="62"/>
      <c r="H34" s="62"/>
      <c r="I34" s="62"/>
      <c r="J34" s="262" t="s">
        <v>1121</v>
      </c>
      <c r="K34" s="262" t="s">
        <v>118</v>
      </c>
      <c r="L34" s="252" t="s">
        <v>1122</v>
      </c>
      <c r="M34" s="277"/>
    </row>
    <row r="35" hidden="true" spans="2:13">
      <c r="B35" s="251">
        <v>26</v>
      </c>
      <c r="C35" s="252" t="s">
        <v>476</v>
      </c>
      <c r="D35" s="252" t="s">
        <v>605</v>
      </c>
      <c r="E35" s="252">
        <v>7</v>
      </c>
      <c r="F35" s="254"/>
      <c r="G35" s="62"/>
      <c r="H35" s="62"/>
      <c r="I35" s="62"/>
      <c r="J35" s="262" t="s">
        <v>1123</v>
      </c>
      <c r="K35" s="262"/>
      <c r="L35" s="252"/>
      <c r="M35" s="277">
        <v>9</v>
      </c>
    </row>
    <row r="36" ht="14.25" hidden="true" spans="2:13">
      <c r="B36" s="251">
        <v>27</v>
      </c>
      <c r="C36" s="252" t="s">
        <v>498</v>
      </c>
      <c r="D36" s="252"/>
      <c r="E36" s="252"/>
      <c r="F36" s="226"/>
      <c r="G36" s="62"/>
      <c r="H36" s="62"/>
      <c r="I36" s="62"/>
      <c r="J36" s="260" t="s">
        <v>1124</v>
      </c>
      <c r="K36" s="259" t="s">
        <v>1053</v>
      </c>
      <c r="L36" s="252"/>
      <c r="M36" s="277"/>
    </row>
    <row r="37" ht="14.25" hidden="true" spans="2:13">
      <c r="B37" s="251">
        <v>28</v>
      </c>
      <c r="C37" s="252" t="s">
        <v>498</v>
      </c>
      <c r="D37" s="252"/>
      <c r="E37" s="252"/>
      <c r="F37" s="226"/>
      <c r="G37" s="62"/>
      <c r="H37" s="62"/>
      <c r="I37" s="62"/>
      <c r="J37" s="258" t="s">
        <v>1125</v>
      </c>
      <c r="K37" s="259" t="s">
        <v>1055</v>
      </c>
      <c r="L37" s="252"/>
      <c r="M37" s="277"/>
    </row>
    <row r="38" ht="40.5" hidden="true" spans="2:13">
      <c r="B38" s="251">
        <v>29</v>
      </c>
      <c r="C38" s="252" t="s">
        <v>498</v>
      </c>
      <c r="D38" s="252" t="s">
        <v>727</v>
      </c>
      <c r="E38" s="252"/>
      <c r="F38" s="226" t="s">
        <v>1126</v>
      </c>
      <c r="G38" s="62">
        <v>3</v>
      </c>
      <c r="H38" s="226" t="s">
        <v>1127</v>
      </c>
      <c r="I38" s="62">
        <v>2</v>
      </c>
      <c r="J38" s="263" t="s">
        <v>1128</v>
      </c>
      <c r="K38" s="262" t="s">
        <v>1129</v>
      </c>
      <c r="L38" s="252" t="s">
        <v>1130</v>
      </c>
      <c r="M38" s="277"/>
    </row>
    <row r="39" ht="54" hidden="true" spans="2:13">
      <c r="B39" s="251">
        <v>30</v>
      </c>
      <c r="C39" s="252" t="s">
        <v>498</v>
      </c>
      <c r="D39" s="252" t="s">
        <v>816</v>
      </c>
      <c r="E39" s="252"/>
      <c r="F39" s="226" t="s">
        <v>1131</v>
      </c>
      <c r="G39" s="62">
        <v>4</v>
      </c>
      <c r="H39" s="62"/>
      <c r="I39" s="62"/>
      <c r="J39" s="263" t="s">
        <v>1132</v>
      </c>
      <c r="K39" s="262" t="s">
        <v>77</v>
      </c>
      <c r="L39" s="252" t="s">
        <v>1133</v>
      </c>
      <c r="M39" s="277"/>
    </row>
    <row r="40" ht="40.5" hidden="true" spans="2:13">
      <c r="B40" s="251">
        <v>31</v>
      </c>
      <c r="C40" s="252" t="s">
        <v>498</v>
      </c>
      <c r="D40" s="252" t="s">
        <v>539</v>
      </c>
      <c r="E40" s="252"/>
      <c r="F40" s="226" t="s">
        <v>1134</v>
      </c>
      <c r="G40" s="62">
        <v>3</v>
      </c>
      <c r="H40" s="62"/>
      <c r="I40" s="62"/>
      <c r="J40" s="263" t="s">
        <v>1135</v>
      </c>
      <c r="K40" s="262" t="s">
        <v>77</v>
      </c>
      <c r="L40" s="252" t="s">
        <v>1136</v>
      </c>
      <c r="M40" s="277"/>
    </row>
    <row r="41" ht="54" hidden="true" spans="2:13">
      <c r="B41" s="251">
        <v>32</v>
      </c>
      <c r="C41" s="252" t="s">
        <v>498</v>
      </c>
      <c r="D41" s="252" t="s">
        <v>562</v>
      </c>
      <c r="E41" s="252"/>
      <c r="F41" s="226" t="s">
        <v>1137</v>
      </c>
      <c r="G41" s="62">
        <v>4</v>
      </c>
      <c r="H41" s="62"/>
      <c r="I41" s="62"/>
      <c r="J41" s="263" t="s">
        <v>1138</v>
      </c>
      <c r="K41" s="262" t="s">
        <v>36</v>
      </c>
      <c r="L41" s="252">
        <v>13945404262</v>
      </c>
      <c r="M41" s="277"/>
    </row>
    <row r="42" ht="54" hidden="true" spans="2:13">
      <c r="B42" s="251">
        <v>33</v>
      </c>
      <c r="C42" s="252" t="s">
        <v>498</v>
      </c>
      <c r="D42" s="252" t="s">
        <v>568</v>
      </c>
      <c r="E42" s="252">
        <v>5</v>
      </c>
      <c r="F42" s="226" t="s">
        <v>1139</v>
      </c>
      <c r="G42" s="62">
        <v>4</v>
      </c>
      <c r="H42" s="62"/>
      <c r="I42" s="62"/>
      <c r="J42" s="263" t="s">
        <v>1140</v>
      </c>
      <c r="K42" s="262" t="s">
        <v>1141</v>
      </c>
      <c r="L42" s="252" t="s">
        <v>1142</v>
      </c>
      <c r="M42" s="277"/>
    </row>
    <row r="43" ht="42.75" hidden="true" spans="2:13">
      <c r="B43" s="251"/>
      <c r="C43" s="252" t="s">
        <v>498</v>
      </c>
      <c r="D43" s="252"/>
      <c r="E43" s="252"/>
      <c r="F43" s="255" t="s">
        <v>1143</v>
      </c>
      <c r="G43" s="62">
        <v>3</v>
      </c>
      <c r="H43" s="62"/>
      <c r="I43" s="62"/>
      <c r="J43" s="266" t="s">
        <v>1144</v>
      </c>
      <c r="K43" s="262"/>
      <c r="L43" s="252"/>
      <c r="M43" s="277"/>
    </row>
    <row r="44" ht="57" hidden="true" spans="2:13">
      <c r="B44" s="251"/>
      <c r="C44" s="252" t="s">
        <v>498</v>
      </c>
      <c r="D44" s="252"/>
      <c r="E44" s="252"/>
      <c r="F44" s="255" t="s">
        <v>1145</v>
      </c>
      <c r="G44" s="62">
        <v>4</v>
      </c>
      <c r="H44" s="62"/>
      <c r="I44" s="62"/>
      <c r="J44" s="269" t="s">
        <v>1146</v>
      </c>
      <c r="K44" s="262"/>
      <c r="L44" s="252"/>
      <c r="M44" s="277"/>
    </row>
    <row r="45" ht="71.25" hidden="true" spans="2:13">
      <c r="B45" s="251"/>
      <c r="C45" s="252" t="s">
        <v>498</v>
      </c>
      <c r="D45" s="252"/>
      <c r="E45" s="252"/>
      <c r="F45" s="255" t="s">
        <v>1147</v>
      </c>
      <c r="G45" s="62">
        <v>5</v>
      </c>
      <c r="H45" s="62"/>
      <c r="I45" s="62"/>
      <c r="J45" s="269" t="s">
        <v>1148</v>
      </c>
      <c r="K45" s="262"/>
      <c r="L45" s="252"/>
      <c r="M45" s="277">
        <v>12</v>
      </c>
    </row>
    <row r="46" ht="409.5" hidden="true" spans="2:13">
      <c r="B46" s="251">
        <v>34</v>
      </c>
      <c r="C46" s="252" t="s">
        <v>455</v>
      </c>
      <c r="D46" s="252"/>
      <c r="E46" s="252"/>
      <c r="F46" s="226" t="s">
        <v>1149</v>
      </c>
      <c r="G46" s="62">
        <v>35</v>
      </c>
      <c r="H46" s="62"/>
      <c r="I46" s="62"/>
      <c r="J46" s="270" t="s">
        <v>1150</v>
      </c>
      <c r="K46" s="259" t="s">
        <v>1053</v>
      </c>
      <c r="L46" s="252"/>
      <c r="M46" s="277"/>
    </row>
    <row r="47" ht="40.5" hidden="true" spans="2:14">
      <c r="B47" s="251">
        <v>35</v>
      </c>
      <c r="C47" s="252" t="s">
        <v>455</v>
      </c>
      <c r="D47" s="76" t="s">
        <v>745</v>
      </c>
      <c r="E47" s="76">
        <v>2</v>
      </c>
      <c r="F47" s="226"/>
      <c r="G47" s="62"/>
      <c r="H47" s="62" t="s">
        <v>1151</v>
      </c>
      <c r="I47" s="62">
        <v>1</v>
      </c>
      <c r="J47" s="271" t="s">
        <v>1152</v>
      </c>
      <c r="K47" s="259" t="s">
        <v>1055</v>
      </c>
      <c r="L47" s="252">
        <v>13069938719</v>
      </c>
      <c r="M47" s="277">
        <v>2</v>
      </c>
      <c r="N47" s="225" t="s">
        <v>1011</v>
      </c>
    </row>
    <row r="48" hidden="true" spans="2:13">
      <c r="B48" s="251">
        <v>36</v>
      </c>
      <c r="C48" s="252" t="s">
        <v>480</v>
      </c>
      <c r="D48" s="252" t="s">
        <v>727</v>
      </c>
      <c r="E48" s="252"/>
      <c r="F48" s="226"/>
      <c r="G48" s="62"/>
      <c r="H48" s="62" t="s">
        <v>1153</v>
      </c>
      <c r="I48" s="62">
        <v>1</v>
      </c>
      <c r="J48" s="271" t="s">
        <v>1154</v>
      </c>
      <c r="K48" s="259" t="s">
        <v>1053</v>
      </c>
      <c r="L48" s="252">
        <v>13694542977</v>
      </c>
      <c r="M48" s="277"/>
    </row>
    <row r="49" hidden="true" spans="2:13">
      <c r="B49" s="251">
        <v>37</v>
      </c>
      <c r="C49" s="252" t="s">
        <v>480</v>
      </c>
      <c r="D49" s="252"/>
      <c r="E49" s="252"/>
      <c r="F49" s="226"/>
      <c r="G49" s="62"/>
      <c r="H49" s="62"/>
      <c r="I49" s="62"/>
      <c r="J49" s="262" t="s">
        <v>1155</v>
      </c>
      <c r="K49" s="259" t="s">
        <v>1055</v>
      </c>
      <c r="L49" s="252"/>
      <c r="M49" s="277"/>
    </row>
    <row r="50" ht="135" hidden="true" spans="2:13">
      <c r="B50" s="251">
        <v>7</v>
      </c>
      <c r="C50" s="252" t="s">
        <v>480</v>
      </c>
      <c r="D50" s="252" t="s">
        <v>510</v>
      </c>
      <c r="E50" s="252"/>
      <c r="F50" s="254"/>
      <c r="G50" s="62"/>
      <c r="H50" s="226" t="s">
        <v>1156</v>
      </c>
      <c r="I50" s="62">
        <v>7</v>
      </c>
      <c r="J50" s="262" t="s">
        <v>1157</v>
      </c>
      <c r="K50" s="262" t="s">
        <v>77</v>
      </c>
      <c r="L50" s="252" t="s">
        <v>1158</v>
      </c>
      <c r="M50" s="277"/>
    </row>
    <row r="51" ht="40.5" hidden="true" spans="2:13">
      <c r="B51" s="251">
        <v>39</v>
      </c>
      <c r="C51" s="252" t="s">
        <v>480</v>
      </c>
      <c r="D51" s="252" t="s">
        <v>632</v>
      </c>
      <c r="E51" s="252"/>
      <c r="F51" s="226" t="s">
        <v>1159</v>
      </c>
      <c r="G51" s="62">
        <v>3</v>
      </c>
      <c r="H51" s="62"/>
      <c r="I51" s="62"/>
      <c r="J51" s="263" t="s">
        <v>1160</v>
      </c>
      <c r="K51" s="262" t="s">
        <v>77</v>
      </c>
      <c r="L51" s="252">
        <v>13029976177</v>
      </c>
      <c r="M51" s="277"/>
    </row>
    <row r="52" ht="175.5" hidden="true" spans="2:13">
      <c r="B52" s="251">
        <v>40</v>
      </c>
      <c r="C52" s="252" t="s">
        <v>480</v>
      </c>
      <c r="D52" s="252" t="s">
        <v>634</v>
      </c>
      <c r="E52" s="252"/>
      <c r="F52" s="226" t="s">
        <v>1161</v>
      </c>
      <c r="G52" s="62">
        <v>13</v>
      </c>
      <c r="H52" s="62"/>
      <c r="I52" s="62"/>
      <c r="J52" s="263" t="s">
        <v>1162</v>
      </c>
      <c r="K52" s="262" t="s">
        <v>36</v>
      </c>
      <c r="L52" s="252" t="s">
        <v>1163</v>
      </c>
      <c r="M52" s="277"/>
    </row>
    <row r="53" ht="94.5" hidden="true" spans="2:13">
      <c r="B53" s="251">
        <v>41</v>
      </c>
      <c r="C53" s="252" t="s">
        <v>480</v>
      </c>
      <c r="D53" s="252" t="s">
        <v>639</v>
      </c>
      <c r="E53" s="252">
        <v>5</v>
      </c>
      <c r="F53" s="226" t="s">
        <v>1164</v>
      </c>
      <c r="G53" s="62">
        <v>7</v>
      </c>
      <c r="H53" s="62"/>
      <c r="I53" s="62"/>
      <c r="J53" s="263" t="s">
        <v>1165</v>
      </c>
      <c r="K53" s="262" t="s">
        <v>77</v>
      </c>
      <c r="L53" s="252" t="s">
        <v>1166</v>
      </c>
      <c r="M53" s="277">
        <v>6</v>
      </c>
    </row>
    <row r="54" ht="14.25" hidden="true" spans="2:13">
      <c r="B54" s="251">
        <v>42</v>
      </c>
      <c r="C54" s="252" t="s">
        <v>511</v>
      </c>
      <c r="D54" s="252"/>
      <c r="E54" s="252"/>
      <c r="F54" s="226"/>
      <c r="G54" s="62"/>
      <c r="H54" s="62"/>
      <c r="I54" s="62"/>
      <c r="J54" s="272" t="s">
        <v>1167</v>
      </c>
      <c r="K54" s="259" t="s">
        <v>1053</v>
      </c>
      <c r="L54" s="252"/>
      <c r="M54" s="277"/>
    </row>
    <row r="55" ht="14.25" hidden="true" spans="2:13">
      <c r="B55" s="251">
        <v>43</v>
      </c>
      <c r="C55" s="252" t="s">
        <v>511</v>
      </c>
      <c r="D55" s="252"/>
      <c r="E55" s="252"/>
      <c r="F55" s="226"/>
      <c r="G55" s="62"/>
      <c r="H55" s="62"/>
      <c r="I55" s="62"/>
      <c r="J55" s="273" t="s">
        <v>1168</v>
      </c>
      <c r="K55" s="259" t="s">
        <v>1055</v>
      </c>
      <c r="L55" s="252"/>
      <c r="M55" s="277"/>
    </row>
    <row r="56" ht="94.5" hidden="true" spans="2:13">
      <c r="B56" s="251">
        <v>44</v>
      </c>
      <c r="C56" s="252" t="s">
        <v>511</v>
      </c>
      <c r="D56" s="76" t="s">
        <v>1169</v>
      </c>
      <c r="E56" s="76"/>
      <c r="F56" s="226" t="s">
        <v>1170</v>
      </c>
      <c r="G56" s="62">
        <v>7</v>
      </c>
      <c r="H56" s="226" t="s">
        <v>1171</v>
      </c>
      <c r="I56" s="62">
        <v>4</v>
      </c>
      <c r="J56" s="263" t="s">
        <v>1172</v>
      </c>
      <c r="K56" s="262" t="s">
        <v>77</v>
      </c>
      <c r="L56" s="252" t="s">
        <v>1173</v>
      </c>
      <c r="M56" s="277"/>
    </row>
    <row r="57" ht="162" hidden="true" spans="2:13">
      <c r="B57" s="251">
        <v>45</v>
      </c>
      <c r="C57" s="252" t="s">
        <v>511</v>
      </c>
      <c r="D57" s="252" t="s">
        <v>522</v>
      </c>
      <c r="E57" s="252"/>
      <c r="F57" s="226" t="s">
        <v>1174</v>
      </c>
      <c r="G57" s="62">
        <v>12</v>
      </c>
      <c r="H57" s="62"/>
      <c r="I57" s="62"/>
      <c r="J57" s="263" t="s">
        <v>1175</v>
      </c>
      <c r="K57" s="262" t="s">
        <v>77</v>
      </c>
      <c r="L57" s="252" t="s">
        <v>1176</v>
      </c>
      <c r="M57" s="277"/>
    </row>
    <row r="58" hidden="true" spans="2:13">
      <c r="B58" s="251">
        <v>46</v>
      </c>
      <c r="C58" s="252" t="s">
        <v>511</v>
      </c>
      <c r="D58" s="252" t="s">
        <v>518</v>
      </c>
      <c r="E58" s="252"/>
      <c r="F58" s="226"/>
      <c r="G58" s="62"/>
      <c r="H58" s="62"/>
      <c r="I58" s="62"/>
      <c r="J58" s="262" t="s">
        <v>1177</v>
      </c>
      <c r="K58" s="262" t="s">
        <v>1141</v>
      </c>
      <c r="L58" s="252">
        <v>15845423345</v>
      </c>
      <c r="M58" s="277"/>
    </row>
    <row r="59" ht="28.5" hidden="true" spans="2:13">
      <c r="B59" s="251">
        <v>47</v>
      </c>
      <c r="C59" s="252" t="s">
        <v>511</v>
      </c>
      <c r="D59" s="252" t="s">
        <v>526</v>
      </c>
      <c r="E59" s="252"/>
      <c r="F59" s="256" t="s">
        <v>1178</v>
      </c>
      <c r="G59" s="62">
        <v>2</v>
      </c>
      <c r="H59" s="62"/>
      <c r="I59" s="62"/>
      <c r="J59" s="263" t="s">
        <v>1179</v>
      </c>
      <c r="K59" s="262" t="s">
        <v>1180</v>
      </c>
      <c r="L59" s="252" t="s">
        <v>1181</v>
      </c>
      <c r="M59" s="277"/>
    </row>
    <row r="60" ht="54" hidden="true" spans="2:13">
      <c r="B60" s="251">
        <v>48</v>
      </c>
      <c r="C60" s="252" t="s">
        <v>511</v>
      </c>
      <c r="D60" s="252" t="s">
        <v>588</v>
      </c>
      <c r="E60" s="252">
        <v>7</v>
      </c>
      <c r="F60" s="226" t="s">
        <v>1182</v>
      </c>
      <c r="G60" s="62">
        <v>4</v>
      </c>
      <c r="H60" s="62"/>
      <c r="I60" s="62"/>
      <c r="J60" s="263" t="s">
        <v>1183</v>
      </c>
      <c r="K60" s="262" t="s">
        <v>77</v>
      </c>
      <c r="L60" s="252" t="s">
        <v>1184</v>
      </c>
      <c r="M60" s="277"/>
    </row>
    <row r="61" ht="108" hidden="true" spans="2:13">
      <c r="B61" s="251"/>
      <c r="C61" s="252" t="s">
        <v>511</v>
      </c>
      <c r="D61" s="252"/>
      <c r="E61" s="252"/>
      <c r="F61" s="226" t="s">
        <v>1185</v>
      </c>
      <c r="G61" s="62">
        <v>8</v>
      </c>
      <c r="H61" s="62"/>
      <c r="I61" s="62"/>
      <c r="J61" s="266" t="s">
        <v>1186</v>
      </c>
      <c r="K61" s="262"/>
      <c r="L61" s="252"/>
      <c r="M61" s="277"/>
    </row>
    <row r="62" ht="27" hidden="true" spans="2:13">
      <c r="B62" s="251"/>
      <c r="C62" s="252" t="s">
        <v>511</v>
      </c>
      <c r="D62" s="252"/>
      <c r="E62" s="252"/>
      <c r="F62" s="226" t="s">
        <v>1187</v>
      </c>
      <c r="G62" s="62">
        <v>2</v>
      </c>
      <c r="H62" s="62"/>
      <c r="I62" s="62"/>
      <c r="J62" s="266" t="s">
        <v>1188</v>
      </c>
      <c r="K62" s="262"/>
      <c r="L62" s="252"/>
      <c r="M62" s="277">
        <v>9</v>
      </c>
    </row>
    <row r="63" ht="14.25" hidden="true" spans="2:13">
      <c r="B63" s="251">
        <v>49</v>
      </c>
      <c r="C63" s="252" t="s">
        <v>486</v>
      </c>
      <c r="D63" s="252"/>
      <c r="E63" s="252"/>
      <c r="F63" s="226"/>
      <c r="G63" s="62"/>
      <c r="H63" s="62"/>
      <c r="I63" s="62"/>
      <c r="J63" s="274" t="s">
        <v>1189</v>
      </c>
      <c r="K63" s="259" t="s">
        <v>1053</v>
      </c>
      <c r="L63" s="252"/>
      <c r="M63" s="277"/>
    </row>
    <row r="64" ht="14.25" hidden="true" spans="2:13">
      <c r="B64" s="251">
        <v>50</v>
      </c>
      <c r="C64" s="252" t="s">
        <v>486</v>
      </c>
      <c r="D64" s="252"/>
      <c r="E64" s="252"/>
      <c r="F64" s="226"/>
      <c r="G64" s="62"/>
      <c r="H64" s="62"/>
      <c r="I64" s="62"/>
      <c r="J64" s="275"/>
      <c r="K64" s="259" t="s">
        <v>1055</v>
      </c>
      <c r="L64" s="252"/>
      <c r="M64" s="277"/>
    </row>
    <row r="65" ht="175.5" hidden="true" spans="2:14">
      <c r="B65" s="251">
        <v>51</v>
      </c>
      <c r="C65" s="252" t="s">
        <v>486</v>
      </c>
      <c r="D65" s="252" t="s">
        <v>727</v>
      </c>
      <c r="E65" s="252"/>
      <c r="F65" s="226" t="s">
        <v>1190</v>
      </c>
      <c r="G65" s="62">
        <v>13</v>
      </c>
      <c r="H65" s="224" t="s">
        <v>1191</v>
      </c>
      <c r="I65" s="62">
        <v>2</v>
      </c>
      <c r="J65" s="263" t="s">
        <v>1192</v>
      </c>
      <c r="K65" s="262" t="s">
        <v>1193</v>
      </c>
      <c r="L65" s="252" t="s">
        <v>1194</v>
      </c>
      <c r="M65" s="277"/>
      <c r="N65" s="225" t="s">
        <v>1011</v>
      </c>
    </row>
    <row r="66" ht="202.5" hidden="true" spans="2:13">
      <c r="B66" s="251">
        <v>52</v>
      </c>
      <c r="C66" s="252" t="s">
        <v>486</v>
      </c>
      <c r="D66" s="252" t="s">
        <v>728</v>
      </c>
      <c r="E66" s="252"/>
      <c r="F66" s="226" t="s">
        <v>1195</v>
      </c>
      <c r="G66" s="62">
        <v>15</v>
      </c>
      <c r="H66" s="62"/>
      <c r="I66" s="62"/>
      <c r="J66" s="263" t="s">
        <v>1196</v>
      </c>
      <c r="K66" s="262" t="s">
        <v>77</v>
      </c>
      <c r="L66" s="252" t="s">
        <v>1197</v>
      </c>
      <c r="M66" s="277"/>
    </row>
    <row r="67" ht="94.5" hidden="true" spans="2:13">
      <c r="B67" s="251">
        <v>53</v>
      </c>
      <c r="C67" s="252" t="s">
        <v>486</v>
      </c>
      <c r="D67" s="76" t="s">
        <v>786</v>
      </c>
      <c r="E67" s="76"/>
      <c r="F67" s="226" t="s">
        <v>1198</v>
      </c>
      <c r="G67" s="62">
        <v>7</v>
      </c>
      <c r="H67" s="62" t="s">
        <v>1199</v>
      </c>
      <c r="I67" s="62">
        <v>1</v>
      </c>
      <c r="J67" s="263" t="s">
        <v>1200</v>
      </c>
      <c r="K67" s="262" t="s">
        <v>77</v>
      </c>
      <c r="L67" s="252" t="s">
        <v>1201</v>
      </c>
      <c r="M67" s="277"/>
    </row>
    <row r="68" hidden="true" spans="2:13">
      <c r="B68" s="251">
        <v>54</v>
      </c>
      <c r="C68" s="252" t="s">
        <v>486</v>
      </c>
      <c r="D68" s="252" t="s">
        <v>789</v>
      </c>
      <c r="E68" s="252"/>
      <c r="F68" s="226"/>
      <c r="G68" s="62"/>
      <c r="H68" s="62"/>
      <c r="I68" s="62"/>
      <c r="J68" s="262" t="s">
        <v>1202</v>
      </c>
      <c r="K68" s="262" t="s">
        <v>1203</v>
      </c>
      <c r="L68" s="252" t="s">
        <v>1204</v>
      </c>
      <c r="M68" s="277"/>
    </row>
    <row r="69" hidden="true" spans="2:13">
      <c r="B69" s="251">
        <v>55</v>
      </c>
      <c r="C69" s="252" t="s">
        <v>486</v>
      </c>
      <c r="D69" s="252" t="s">
        <v>612</v>
      </c>
      <c r="E69" s="252"/>
      <c r="F69" s="226"/>
      <c r="G69" s="62"/>
      <c r="H69" s="62"/>
      <c r="I69" s="62"/>
      <c r="J69" s="262" t="s">
        <v>1205</v>
      </c>
      <c r="K69" s="262" t="s">
        <v>265</v>
      </c>
      <c r="L69" s="252" t="s">
        <v>1206</v>
      </c>
      <c r="M69" s="277"/>
    </row>
    <row r="70" ht="27" hidden="true" spans="2:14">
      <c r="B70" s="251">
        <v>56</v>
      </c>
      <c r="C70" s="252" t="s">
        <v>486</v>
      </c>
      <c r="D70" s="252" t="s">
        <v>619</v>
      </c>
      <c r="E70" s="252"/>
      <c r="F70" s="226"/>
      <c r="G70" s="62"/>
      <c r="H70" s="280" t="s">
        <v>626</v>
      </c>
      <c r="I70" s="196"/>
      <c r="J70" s="262" t="s">
        <v>1207</v>
      </c>
      <c r="K70" s="262" t="s">
        <v>323</v>
      </c>
      <c r="L70" s="252" t="s">
        <v>1208</v>
      </c>
      <c r="M70" s="277"/>
      <c r="N70" s="225" t="s">
        <v>1011</v>
      </c>
    </row>
    <row r="71" hidden="true" spans="2:13">
      <c r="B71" s="251">
        <v>57</v>
      </c>
      <c r="C71" s="252" t="s">
        <v>486</v>
      </c>
      <c r="D71" s="252" t="s">
        <v>626</v>
      </c>
      <c r="E71" s="252"/>
      <c r="F71" s="226"/>
      <c r="G71" s="62"/>
      <c r="H71" s="62"/>
      <c r="I71" s="62"/>
      <c r="J71" s="262" t="s">
        <v>1209</v>
      </c>
      <c r="K71" s="262" t="s">
        <v>214</v>
      </c>
      <c r="L71" s="252" t="s">
        <v>1210</v>
      </c>
      <c r="M71" s="277"/>
    </row>
    <row r="72" hidden="true" spans="2:13">
      <c r="B72" s="251">
        <v>58</v>
      </c>
      <c r="C72" s="252" t="s">
        <v>486</v>
      </c>
      <c r="D72" s="252" t="s">
        <v>625</v>
      </c>
      <c r="E72" s="252">
        <v>9</v>
      </c>
      <c r="F72" s="226"/>
      <c r="G72" s="62"/>
      <c r="H72" s="62"/>
      <c r="I72" s="62"/>
      <c r="J72" s="262" t="s">
        <v>1211</v>
      </c>
      <c r="K72" s="262" t="s">
        <v>77</v>
      </c>
      <c r="L72" s="252" t="s">
        <v>1212</v>
      </c>
      <c r="M72" s="277">
        <v>10</v>
      </c>
    </row>
    <row r="73" ht="94.5" hidden="true" spans="2:13">
      <c r="B73" s="251">
        <v>59</v>
      </c>
      <c r="C73" s="252" t="s">
        <v>527</v>
      </c>
      <c r="D73" s="252" t="s">
        <v>510</v>
      </c>
      <c r="E73" s="252"/>
      <c r="F73" s="226"/>
      <c r="G73" s="62"/>
      <c r="H73" s="226" t="s">
        <v>1213</v>
      </c>
      <c r="I73" s="62">
        <v>6</v>
      </c>
      <c r="J73" s="271" t="s">
        <v>1214</v>
      </c>
      <c r="K73" s="259" t="s">
        <v>1053</v>
      </c>
      <c r="L73" s="252">
        <v>17790677678</v>
      </c>
      <c r="M73" s="277"/>
    </row>
    <row r="74" hidden="true" spans="2:13">
      <c r="B74" s="251">
        <v>60</v>
      </c>
      <c r="C74" s="252" t="s">
        <v>527</v>
      </c>
      <c r="D74" s="252"/>
      <c r="E74" s="252"/>
      <c r="F74" s="226"/>
      <c r="G74" s="62"/>
      <c r="H74" s="62"/>
      <c r="I74" s="62"/>
      <c r="J74" s="262"/>
      <c r="K74" s="259"/>
      <c r="L74" s="252"/>
      <c r="M74" s="277"/>
    </row>
    <row r="75" hidden="true" spans="2:13">
      <c r="B75" s="251">
        <v>61</v>
      </c>
      <c r="C75" s="252" t="s">
        <v>527</v>
      </c>
      <c r="D75" s="252" t="s">
        <v>529</v>
      </c>
      <c r="E75" s="252"/>
      <c r="F75" s="226"/>
      <c r="G75" s="62"/>
      <c r="H75" s="62"/>
      <c r="I75" s="62"/>
      <c r="J75" s="271" t="s">
        <v>1215</v>
      </c>
      <c r="K75" s="259" t="s">
        <v>1055</v>
      </c>
      <c r="L75" s="252">
        <v>16720128777</v>
      </c>
      <c r="M75" s="277"/>
    </row>
    <row r="76" ht="40.5" hidden="true" spans="2:13">
      <c r="B76" s="251">
        <v>62</v>
      </c>
      <c r="C76" s="252" t="s">
        <v>527</v>
      </c>
      <c r="D76" s="252" t="s">
        <v>633</v>
      </c>
      <c r="E76" s="252"/>
      <c r="F76" s="226" t="s">
        <v>1216</v>
      </c>
      <c r="G76" s="62">
        <v>3</v>
      </c>
      <c r="H76" s="62"/>
      <c r="I76" s="62"/>
      <c r="J76" s="263" t="s">
        <v>1217</v>
      </c>
      <c r="K76" s="262" t="s">
        <v>77</v>
      </c>
      <c r="L76" s="252" t="s">
        <v>1218</v>
      </c>
      <c r="M76" s="277"/>
    </row>
    <row r="77" ht="54" hidden="true" spans="2:13">
      <c r="B77" s="251">
        <v>63</v>
      </c>
      <c r="C77" s="252" t="s">
        <v>527</v>
      </c>
      <c r="D77" s="252" t="s">
        <v>643</v>
      </c>
      <c r="E77" s="252"/>
      <c r="F77" s="226" t="s">
        <v>1219</v>
      </c>
      <c r="G77" s="62">
        <v>4</v>
      </c>
      <c r="H77" s="62"/>
      <c r="I77" s="62"/>
      <c r="J77" s="263" t="s">
        <v>1220</v>
      </c>
      <c r="K77" s="262" t="s">
        <v>36</v>
      </c>
      <c r="L77" s="252" t="s">
        <v>1221</v>
      </c>
      <c r="M77" s="277"/>
    </row>
    <row r="78" ht="94.5" hidden="true" spans="2:13">
      <c r="B78" s="251">
        <v>64</v>
      </c>
      <c r="C78" s="252" t="s">
        <v>527</v>
      </c>
      <c r="D78" s="252" t="s">
        <v>645</v>
      </c>
      <c r="E78" s="252">
        <v>5</v>
      </c>
      <c r="F78" s="226" t="s">
        <v>1222</v>
      </c>
      <c r="G78" s="62">
        <v>7</v>
      </c>
      <c r="H78" s="62"/>
      <c r="I78" s="62"/>
      <c r="J78" s="263" t="s">
        <v>1223</v>
      </c>
      <c r="K78" s="262" t="s">
        <v>77</v>
      </c>
      <c r="L78" s="252" t="s">
        <v>1224</v>
      </c>
      <c r="M78" s="277"/>
    </row>
    <row r="79" ht="162" hidden="true" spans="2:13">
      <c r="B79" s="251"/>
      <c r="C79" s="252" t="s">
        <v>527</v>
      </c>
      <c r="D79" s="252"/>
      <c r="E79" s="252"/>
      <c r="F79" s="254" t="s">
        <v>1225</v>
      </c>
      <c r="G79" s="62">
        <v>12</v>
      </c>
      <c r="H79" s="62"/>
      <c r="I79" s="62"/>
      <c r="J79" s="266" t="s">
        <v>1226</v>
      </c>
      <c r="K79" s="262"/>
      <c r="L79" s="252"/>
      <c r="M79" s="277"/>
    </row>
    <row r="80" ht="27" hidden="true" spans="2:13">
      <c r="B80" s="251"/>
      <c r="C80" s="252" t="s">
        <v>527</v>
      </c>
      <c r="D80" s="252"/>
      <c r="E80" s="252"/>
      <c r="F80" s="226" t="s">
        <v>1227</v>
      </c>
      <c r="G80" s="62">
        <v>2</v>
      </c>
      <c r="H80" s="62"/>
      <c r="I80" s="62"/>
      <c r="J80" s="266" t="s">
        <v>1228</v>
      </c>
      <c r="K80" s="262"/>
      <c r="L80" s="252"/>
      <c r="M80" s="277">
        <v>8</v>
      </c>
    </row>
    <row r="81" ht="14.25" hidden="true" spans="2:13">
      <c r="B81" s="251">
        <v>65</v>
      </c>
      <c r="C81" s="252" t="s">
        <v>505</v>
      </c>
      <c r="D81" s="252"/>
      <c r="E81" s="252"/>
      <c r="F81" s="226"/>
      <c r="G81" s="62"/>
      <c r="H81" s="62"/>
      <c r="I81" s="62"/>
      <c r="J81" s="282" t="s">
        <v>1229</v>
      </c>
      <c r="K81" s="259" t="s">
        <v>1053</v>
      </c>
      <c r="L81" s="252"/>
      <c r="M81" s="277"/>
    </row>
    <row r="82" ht="14.25" hidden="true" spans="2:13">
      <c r="B82" s="251">
        <v>66</v>
      </c>
      <c r="C82" s="252" t="s">
        <v>505</v>
      </c>
      <c r="D82" s="252"/>
      <c r="E82" s="252"/>
      <c r="F82" s="226"/>
      <c r="G82" s="62"/>
      <c r="H82" s="62"/>
      <c r="I82" s="62"/>
      <c r="J82" s="283" t="s">
        <v>1230</v>
      </c>
      <c r="K82" s="259" t="s">
        <v>1055</v>
      </c>
      <c r="L82" s="252"/>
      <c r="M82" s="277"/>
    </row>
    <row r="83" ht="81" hidden="true" spans="2:13">
      <c r="B83" s="251">
        <v>67</v>
      </c>
      <c r="C83" s="252" t="s">
        <v>505</v>
      </c>
      <c r="D83" s="252" t="s">
        <v>727</v>
      </c>
      <c r="E83" s="252"/>
      <c r="F83" s="226" t="s">
        <v>1231</v>
      </c>
      <c r="G83" s="62">
        <v>6</v>
      </c>
      <c r="H83" s="62"/>
      <c r="I83" s="62"/>
      <c r="J83" s="263" t="s">
        <v>1232</v>
      </c>
      <c r="K83" s="262" t="s">
        <v>22</v>
      </c>
      <c r="L83" s="252" t="s">
        <v>1233</v>
      </c>
      <c r="M83" s="277"/>
    </row>
    <row r="84" ht="67.5" hidden="true" spans="2:13">
      <c r="B84" s="251">
        <v>68</v>
      </c>
      <c r="C84" s="252" t="s">
        <v>505</v>
      </c>
      <c r="D84" s="252" t="s">
        <v>510</v>
      </c>
      <c r="E84" s="252"/>
      <c r="F84" s="226" t="s">
        <v>1234</v>
      </c>
      <c r="G84" s="62">
        <v>3</v>
      </c>
      <c r="H84" s="226" t="s">
        <v>1235</v>
      </c>
      <c r="I84" s="62">
        <v>3</v>
      </c>
      <c r="J84" s="263" t="s">
        <v>1236</v>
      </c>
      <c r="K84" s="262" t="s">
        <v>1237</v>
      </c>
      <c r="L84" s="252" t="s">
        <v>1238</v>
      </c>
      <c r="M84" s="277"/>
    </row>
    <row r="85" ht="67.5" hidden="true" spans="2:13">
      <c r="B85" s="251">
        <v>69</v>
      </c>
      <c r="C85" s="252" t="s">
        <v>505</v>
      </c>
      <c r="D85" s="252" t="s">
        <v>539</v>
      </c>
      <c r="E85" s="252"/>
      <c r="F85" s="226" t="s">
        <v>1239</v>
      </c>
      <c r="G85" s="62">
        <v>5</v>
      </c>
      <c r="H85" s="62"/>
      <c r="I85" s="62"/>
      <c r="J85" s="263" t="s">
        <v>1240</v>
      </c>
      <c r="K85" s="262" t="s">
        <v>77</v>
      </c>
      <c r="L85" s="252" t="s">
        <v>1241</v>
      </c>
      <c r="M85" s="277"/>
    </row>
    <row r="86" ht="81" hidden="true" spans="2:13">
      <c r="B86" s="251">
        <v>70</v>
      </c>
      <c r="C86" s="252" t="s">
        <v>505</v>
      </c>
      <c r="D86" s="252" t="s">
        <v>533</v>
      </c>
      <c r="E86" s="252"/>
      <c r="F86" s="226" t="s">
        <v>1242</v>
      </c>
      <c r="G86" s="62">
        <v>6</v>
      </c>
      <c r="H86" s="62"/>
      <c r="I86" s="62"/>
      <c r="J86" s="263" t="s">
        <v>1243</v>
      </c>
      <c r="K86" s="262" t="s">
        <v>1129</v>
      </c>
      <c r="L86" s="252" t="s">
        <v>1244</v>
      </c>
      <c r="M86" s="277"/>
    </row>
    <row r="87" ht="54" hidden="true" spans="2:13">
      <c r="B87" s="251">
        <v>71</v>
      </c>
      <c r="C87" s="252" t="s">
        <v>505</v>
      </c>
      <c r="D87" s="252" t="s">
        <v>534</v>
      </c>
      <c r="E87" s="252">
        <v>5</v>
      </c>
      <c r="F87" s="226" t="s">
        <v>1245</v>
      </c>
      <c r="G87" s="62">
        <v>4</v>
      </c>
      <c r="H87" s="62"/>
      <c r="I87" s="62"/>
      <c r="J87" s="263" t="s">
        <v>1246</v>
      </c>
      <c r="K87" s="262" t="s">
        <v>265</v>
      </c>
      <c r="L87" s="252" t="s">
        <v>1247</v>
      </c>
      <c r="M87" s="277"/>
    </row>
    <row r="88" ht="81" hidden="true" spans="2:13">
      <c r="B88" s="251"/>
      <c r="C88" s="252"/>
      <c r="D88" s="252"/>
      <c r="E88" s="252"/>
      <c r="F88" s="254" t="s">
        <v>1248</v>
      </c>
      <c r="G88" s="62">
        <v>6</v>
      </c>
      <c r="H88" s="62"/>
      <c r="I88" s="62"/>
      <c r="J88" s="266" t="s">
        <v>1249</v>
      </c>
      <c r="K88" s="262"/>
      <c r="L88" s="252"/>
      <c r="M88" s="277"/>
    </row>
    <row r="89" ht="81" hidden="true" spans="2:13">
      <c r="B89" s="251"/>
      <c r="C89" s="252"/>
      <c r="D89" s="252"/>
      <c r="E89" s="252"/>
      <c r="F89" s="254" t="s">
        <v>1250</v>
      </c>
      <c r="G89" s="62">
        <v>6</v>
      </c>
      <c r="H89" s="62"/>
      <c r="I89" s="62"/>
      <c r="J89" s="266" t="s">
        <v>1251</v>
      </c>
      <c r="K89" s="262"/>
      <c r="L89" s="252"/>
      <c r="M89" s="277">
        <v>9</v>
      </c>
    </row>
    <row r="90" ht="39.75" hidden="true" customHeight="true" spans="2:13">
      <c r="B90" s="278"/>
      <c r="C90" s="279"/>
      <c r="D90" s="279" t="s">
        <v>1252</v>
      </c>
      <c r="E90" s="279">
        <f>SUM(E3:E89)</f>
        <v>58</v>
      </c>
      <c r="F90" s="281"/>
      <c r="G90" s="57">
        <f>SUM(G3:G89)</f>
        <v>316</v>
      </c>
      <c r="H90" s="57"/>
      <c r="I90" s="57">
        <f>SUM(I3:I89)</f>
        <v>46</v>
      </c>
      <c r="J90" s="284" t="s">
        <v>1253</v>
      </c>
      <c r="K90" s="285"/>
      <c r="L90" s="285"/>
      <c r="M90" s="285"/>
    </row>
    <row r="93" ht="14.25"/>
    <row r="94" ht="14.25" spans="13:13">
      <c r="M94" s="286"/>
    </row>
  </sheetData>
  <conditionalFormatting sqref="J46:J87 J5:J26 J29:J43">
    <cfRule type="duplicateValues" dxfId="13" priority="1"/>
  </conditionalFormatting>
  <pageMargins left="0.7" right="0.7" top="0.75" bottom="0.75" header="0.3" footer="0.3"/>
  <headerFooter/>
  <tableParts count="1">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N276"/>
  <sheetViews>
    <sheetView zoomScale="80" zoomScaleNormal="80" workbookViewId="0">
      <pane xSplit="2" ySplit="3" topLeftCell="C268" activePane="bottomRight" state="frozenSplit"/>
      <selection/>
      <selection pane="topRight"/>
      <selection pane="bottomLeft"/>
      <selection pane="bottomRight" activeCell="L5" sqref="L5"/>
    </sheetView>
  </sheetViews>
  <sheetFormatPr defaultColWidth="9" defaultRowHeight="13.5"/>
  <cols>
    <col min="1" max="1" width="26.375" customWidth="true"/>
    <col min="2" max="2" width="6.625" hidden="true" customWidth="true"/>
    <col min="4" max="4" width="14.375" customWidth="true"/>
    <col min="5" max="5" width="9.375" customWidth="true"/>
    <col min="6" max="6" width="18" style="184" customWidth="true"/>
    <col min="7" max="7" width="20.5" style="185" customWidth="true"/>
    <col min="8" max="8" width="5.625" style="184" customWidth="true"/>
    <col min="9" max="9" width="22" style="184" customWidth="true"/>
    <col min="10" max="10" width="5.625" customWidth="true"/>
    <col min="11" max="11" width="12.625" customWidth="true"/>
    <col min="13" max="13" width="16.125" style="186" customWidth="true"/>
    <col min="14" max="14" width="8.875" customWidth="true"/>
  </cols>
  <sheetData>
    <row r="1" ht="29.25" customHeight="true" spans="3:13">
      <c r="C1" s="187" t="s">
        <v>1254</v>
      </c>
      <c r="D1" s="188"/>
      <c r="E1" s="188"/>
      <c r="F1" s="198"/>
      <c r="G1" s="199"/>
      <c r="H1" s="198"/>
      <c r="I1" s="198"/>
      <c r="J1" s="188"/>
      <c r="K1" s="188"/>
      <c r="L1" s="188"/>
      <c r="M1" s="188"/>
    </row>
    <row r="2" ht="20.25" customHeight="true" spans="2:14">
      <c r="B2" s="189" t="s">
        <v>2</v>
      </c>
      <c r="C2" s="190" t="s">
        <v>691</v>
      </c>
      <c r="D2" s="190" t="s">
        <v>12</v>
      </c>
      <c r="E2" s="200" t="s">
        <v>692</v>
      </c>
      <c r="F2" s="201" t="s">
        <v>690</v>
      </c>
      <c r="G2" s="202" t="s">
        <v>1002</v>
      </c>
      <c r="H2" s="203" t="s">
        <v>1006</v>
      </c>
      <c r="I2" s="213" t="s">
        <v>1004</v>
      </c>
      <c r="J2" s="203" t="s">
        <v>1255</v>
      </c>
      <c r="K2" s="213" t="s">
        <v>1256</v>
      </c>
      <c r="L2" s="203" t="s">
        <v>1047</v>
      </c>
      <c r="M2" s="203" t="s">
        <v>1049</v>
      </c>
      <c r="N2" t="s">
        <v>1050</v>
      </c>
    </row>
    <row r="3" spans="2:14">
      <c r="B3" s="191"/>
      <c r="C3" s="192"/>
      <c r="D3" s="192"/>
      <c r="E3" s="204"/>
      <c r="F3" s="192"/>
      <c r="G3" s="205" t="s">
        <v>1257</v>
      </c>
      <c r="H3" s="206" t="s">
        <v>1258</v>
      </c>
      <c r="I3" s="206" t="s">
        <v>1257</v>
      </c>
      <c r="J3" s="206" t="s">
        <v>1258</v>
      </c>
      <c r="K3" s="206"/>
      <c r="L3" s="206" t="s">
        <v>10</v>
      </c>
      <c r="M3" s="222" t="s">
        <v>1048</v>
      </c>
      <c r="N3" s="67"/>
    </row>
    <row r="4" ht="54" spans="2:14">
      <c r="B4" s="193">
        <v>1</v>
      </c>
      <c r="C4" s="62" t="s">
        <v>467</v>
      </c>
      <c r="D4" s="62" t="s">
        <v>695</v>
      </c>
      <c r="E4" s="62">
        <v>1</v>
      </c>
      <c r="F4" s="196" t="s">
        <v>696</v>
      </c>
      <c r="G4" s="207" t="s">
        <v>1259</v>
      </c>
      <c r="H4" s="196">
        <v>3</v>
      </c>
      <c r="I4" s="214" t="s">
        <v>1260</v>
      </c>
      <c r="J4" s="62">
        <v>1</v>
      </c>
      <c r="K4" s="215" t="s">
        <v>858</v>
      </c>
      <c r="L4" s="62" t="s">
        <v>859</v>
      </c>
      <c r="M4" s="223" t="s">
        <v>860</v>
      </c>
      <c r="N4" s="224" t="s">
        <v>1011</v>
      </c>
    </row>
    <row r="5" ht="40.5" spans="2:14">
      <c r="B5" s="194">
        <v>2</v>
      </c>
      <c r="C5" s="62" t="s">
        <v>467</v>
      </c>
      <c r="D5" s="62" t="s">
        <v>469</v>
      </c>
      <c r="E5" s="62">
        <v>2</v>
      </c>
      <c r="F5" s="196" t="s">
        <v>696</v>
      </c>
      <c r="G5" s="207" t="s">
        <v>1261</v>
      </c>
      <c r="H5" s="196">
        <v>3</v>
      </c>
      <c r="I5" s="196"/>
      <c r="J5" s="62"/>
      <c r="K5" s="215" t="s">
        <v>861</v>
      </c>
      <c r="L5" s="62" t="s">
        <v>836</v>
      </c>
      <c r="M5" s="223" t="s">
        <v>862</v>
      </c>
      <c r="N5" s="62"/>
    </row>
    <row r="6" spans="2:14">
      <c r="B6" s="194">
        <v>3</v>
      </c>
      <c r="C6" s="62" t="s">
        <v>467</v>
      </c>
      <c r="D6" s="62" t="s">
        <v>470</v>
      </c>
      <c r="E6" s="62">
        <v>3</v>
      </c>
      <c r="F6" s="196" t="s">
        <v>696</v>
      </c>
      <c r="G6" s="207"/>
      <c r="H6" s="196"/>
      <c r="I6" s="196" t="s">
        <v>1262</v>
      </c>
      <c r="J6" s="62">
        <v>1</v>
      </c>
      <c r="K6" s="62" t="s">
        <v>863</v>
      </c>
      <c r="L6" s="62" t="s">
        <v>836</v>
      </c>
      <c r="M6" s="223" t="s">
        <v>864</v>
      </c>
      <c r="N6" s="62"/>
    </row>
    <row r="7" spans="2:14">
      <c r="B7" s="194">
        <v>4</v>
      </c>
      <c r="C7" s="62" t="s">
        <v>467</v>
      </c>
      <c r="D7" s="62" t="s">
        <v>471</v>
      </c>
      <c r="E7" s="62">
        <v>4</v>
      </c>
      <c r="F7" s="196" t="s">
        <v>696</v>
      </c>
      <c r="G7" s="207"/>
      <c r="H7" s="196"/>
      <c r="I7" s="196"/>
      <c r="J7" s="62"/>
      <c r="K7" s="62" t="s">
        <v>865</v>
      </c>
      <c r="L7" s="62" t="s">
        <v>836</v>
      </c>
      <c r="M7" s="223" t="s">
        <v>866</v>
      </c>
      <c r="N7" s="62"/>
    </row>
    <row r="8" spans="2:14">
      <c r="B8" s="194">
        <v>5</v>
      </c>
      <c r="C8" s="62" t="s">
        <v>467</v>
      </c>
      <c r="D8" s="62" t="s">
        <v>472</v>
      </c>
      <c r="E8" s="62">
        <v>5</v>
      </c>
      <c r="F8" s="196" t="s">
        <v>696</v>
      </c>
      <c r="G8" s="207"/>
      <c r="H8" s="196"/>
      <c r="I8" s="196" t="s">
        <v>1263</v>
      </c>
      <c r="J8" s="62">
        <v>1</v>
      </c>
      <c r="K8" s="62" t="s">
        <v>867</v>
      </c>
      <c r="L8" s="62" t="s">
        <v>868</v>
      </c>
      <c r="M8" s="223" t="s">
        <v>869</v>
      </c>
      <c r="N8" s="62"/>
    </row>
    <row r="9" ht="27" spans="2:14">
      <c r="B9" s="194">
        <v>6</v>
      </c>
      <c r="C9" s="62" t="s">
        <v>467</v>
      </c>
      <c r="D9" s="62" t="s">
        <v>473</v>
      </c>
      <c r="E9" s="62">
        <v>6</v>
      </c>
      <c r="F9" s="208" t="s">
        <v>697</v>
      </c>
      <c r="G9" s="207"/>
      <c r="H9" s="196"/>
      <c r="I9" s="196"/>
      <c r="J9" s="62"/>
      <c r="K9" s="62" t="s">
        <v>870</v>
      </c>
      <c r="L9" s="62" t="s">
        <v>836</v>
      </c>
      <c r="M9" s="223" t="s">
        <v>871</v>
      </c>
      <c r="N9" s="62"/>
    </row>
    <row r="10" ht="108" spans="2:14">
      <c r="B10" s="194">
        <v>7</v>
      </c>
      <c r="C10" s="62" t="s">
        <v>467</v>
      </c>
      <c r="D10" s="62" t="s">
        <v>557</v>
      </c>
      <c r="E10" s="62">
        <v>7</v>
      </c>
      <c r="F10" s="196" t="s">
        <v>522</v>
      </c>
      <c r="G10" s="207" t="s">
        <v>1264</v>
      </c>
      <c r="H10" s="196">
        <v>8</v>
      </c>
      <c r="I10" s="196"/>
      <c r="J10" s="62"/>
      <c r="K10" s="215" t="s">
        <v>1265</v>
      </c>
      <c r="L10" s="62" t="s">
        <v>836</v>
      </c>
      <c r="M10" s="223" t="s">
        <v>1266</v>
      </c>
      <c r="N10" s="62"/>
    </row>
    <row r="11" spans="2:14">
      <c r="B11" s="194">
        <v>8</v>
      </c>
      <c r="C11" s="62" t="s">
        <v>467</v>
      </c>
      <c r="D11" s="62" t="s">
        <v>558</v>
      </c>
      <c r="E11" s="62">
        <v>8</v>
      </c>
      <c r="F11" s="196" t="s">
        <v>522</v>
      </c>
      <c r="G11" s="207"/>
      <c r="H11" s="196"/>
      <c r="I11" s="196"/>
      <c r="J11" s="62"/>
      <c r="K11" s="62" t="s">
        <v>1267</v>
      </c>
      <c r="L11" s="62" t="s">
        <v>836</v>
      </c>
      <c r="M11" s="223" t="s">
        <v>1268</v>
      </c>
      <c r="N11" s="62"/>
    </row>
    <row r="12" ht="27" spans="2:14">
      <c r="B12" s="194">
        <v>9</v>
      </c>
      <c r="C12" s="62" t="s">
        <v>467</v>
      </c>
      <c r="D12" s="62" t="s">
        <v>559</v>
      </c>
      <c r="E12" s="62">
        <v>9</v>
      </c>
      <c r="F12" s="208" t="s">
        <v>698</v>
      </c>
      <c r="G12" s="207"/>
      <c r="H12" s="196"/>
      <c r="I12" s="196"/>
      <c r="J12" s="62"/>
      <c r="K12" s="62" t="s">
        <v>1269</v>
      </c>
      <c r="L12" s="62" t="s">
        <v>836</v>
      </c>
      <c r="M12" s="223" t="s">
        <v>1270</v>
      </c>
      <c r="N12" s="62"/>
    </row>
    <row r="13" spans="2:14">
      <c r="B13" s="194">
        <v>10</v>
      </c>
      <c r="C13" s="62" t="s">
        <v>467</v>
      </c>
      <c r="D13" s="62" t="s">
        <v>560</v>
      </c>
      <c r="E13" s="62">
        <v>10</v>
      </c>
      <c r="F13" s="196" t="s">
        <v>522</v>
      </c>
      <c r="G13" s="207"/>
      <c r="H13" s="196"/>
      <c r="I13" s="196"/>
      <c r="J13" s="62"/>
      <c r="K13" s="62" t="s">
        <v>1271</v>
      </c>
      <c r="L13" s="62" t="s">
        <v>836</v>
      </c>
      <c r="M13" s="223" t="s">
        <v>1272</v>
      </c>
      <c r="N13" s="62"/>
    </row>
    <row r="14" spans="2:14">
      <c r="B14" s="194">
        <v>11</v>
      </c>
      <c r="C14" s="62" t="s">
        <v>467</v>
      </c>
      <c r="D14" s="62" t="s">
        <v>561</v>
      </c>
      <c r="E14" s="62">
        <v>11</v>
      </c>
      <c r="F14" s="196" t="s">
        <v>522</v>
      </c>
      <c r="G14" s="207"/>
      <c r="H14" s="196"/>
      <c r="I14" s="196"/>
      <c r="J14" s="62"/>
      <c r="K14" s="62" t="s">
        <v>1273</v>
      </c>
      <c r="L14" s="62" t="s">
        <v>868</v>
      </c>
      <c r="M14" s="223" t="s">
        <v>1274</v>
      </c>
      <c r="N14" s="62"/>
    </row>
    <row r="15" spans="2:14">
      <c r="B15" s="194">
        <v>12</v>
      </c>
      <c r="C15" s="62" t="s">
        <v>467</v>
      </c>
      <c r="D15" s="62" t="s">
        <v>573</v>
      </c>
      <c r="E15" s="62">
        <v>12</v>
      </c>
      <c r="F15" s="196" t="s">
        <v>518</v>
      </c>
      <c r="G15" s="207"/>
      <c r="H15" s="196"/>
      <c r="I15" s="196"/>
      <c r="J15" s="62"/>
      <c r="K15" s="62" t="s">
        <v>1275</v>
      </c>
      <c r="L15" s="62" t="s">
        <v>836</v>
      </c>
      <c r="M15" s="223" t="s">
        <v>1276</v>
      </c>
      <c r="N15" s="62"/>
    </row>
    <row r="16" spans="2:14">
      <c r="B16" s="194">
        <v>13</v>
      </c>
      <c r="C16" s="62" t="s">
        <v>467</v>
      </c>
      <c r="D16" s="62" t="s">
        <v>574</v>
      </c>
      <c r="E16" s="62">
        <v>13</v>
      </c>
      <c r="F16" s="196" t="s">
        <v>518</v>
      </c>
      <c r="G16" s="207"/>
      <c r="H16" s="196"/>
      <c r="I16" s="196"/>
      <c r="J16" s="62"/>
      <c r="K16" s="62" t="s">
        <v>1277</v>
      </c>
      <c r="L16" s="62" t="s">
        <v>947</v>
      </c>
      <c r="M16" s="223" t="s">
        <v>1278</v>
      </c>
      <c r="N16" s="62"/>
    </row>
    <row r="17" spans="2:14">
      <c r="B17" s="194">
        <v>14</v>
      </c>
      <c r="C17" s="62" t="s">
        <v>467</v>
      </c>
      <c r="D17" s="62" t="s">
        <v>575</v>
      </c>
      <c r="E17" s="62">
        <v>14</v>
      </c>
      <c r="F17" s="196" t="s">
        <v>518</v>
      </c>
      <c r="G17" s="207"/>
      <c r="H17" s="196"/>
      <c r="I17" s="196"/>
      <c r="J17" s="62"/>
      <c r="K17" s="62" t="s">
        <v>1279</v>
      </c>
      <c r="L17" s="62" t="s">
        <v>836</v>
      </c>
      <c r="M17" s="223" t="s">
        <v>1280</v>
      </c>
      <c r="N17" s="62"/>
    </row>
    <row r="18" spans="2:14">
      <c r="B18" s="194">
        <v>15</v>
      </c>
      <c r="C18" s="62" t="s">
        <v>467</v>
      </c>
      <c r="D18" s="62" t="s">
        <v>595</v>
      </c>
      <c r="E18" s="62">
        <v>15</v>
      </c>
      <c r="F18" s="196" t="s">
        <v>529</v>
      </c>
      <c r="G18" s="207"/>
      <c r="H18" s="196"/>
      <c r="I18" s="196"/>
      <c r="J18" s="62"/>
      <c r="K18" s="62" t="s">
        <v>1281</v>
      </c>
      <c r="L18" s="62" t="s">
        <v>868</v>
      </c>
      <c r="M18" s="223" t="s">
        <v>1282</v>
      </c>
      <c r="N18" s="62"/>
    </row>
    <row r="19" spans="2:14">
      <c r="B19" s="194">
        <v>16</v>
      </c>
      <c r="C19" s="62" t="s">
        <v>467</v>
      </c>
      <c r="D19" s="62" t="s">
        <v>373</v>
      </c>
      <c r="E19" s="62">
        <v>16</v>
      </c>
      <c r="F19" s="196" t="s">
        <v>529</v>
      </c>
      <c r="G19" s="207"/>
      <c r="H19" s="196"/>
      <c r="I19" s="196"/>
      <c r="J19" s="62"/>
      <c r="K19" s="62" t="s">
        <v>1283</v>
      </c>
      <c r="L19" s="62" t="s">
        <v>868</v>
      </c>
      <c r="M19" s="223" t="s">
        <v>1284</v>
      </c>
      <c r="N19" s="62"/>
    </row>
    <row r="20" spans="2:14">
      <c r="B20" s="194">
        <v>17</v>
      </c>
      <c r="C20" s="62" t="s">
        <v>467</v>
      </c>
      <c r="D20" s="62" t="s">
        <v>665</v>
      </c>
      <c r="E20" s="62">
        <v>17</v>
      </c>
      <c r="F20" s="196" t="s">
        <v>594</v>
      </c>
      <c r="G20" s="207"/>
      <c r="H20" s="196"/>
      <c r="I20" s="196"/>
      <c r="J20" s="62"/>
      <c r="K20" s="62" t="s">
        <v>1285</v>
      </c>
      <c r="L20" s="62" t="s">
        <v>836</v>
      </c>
      <c r="M20" s="223" t="s">
        <v>1286</v>
      </c>
      <c r="N20" s="62"/>
    </row>
    <row r="21" spans="2:14">
      <c r="B21" s="194">
        <v>18</v>
      </c>
      <c r="C21" s="62" t="s">
        <v>467</v>
      </c>
      <c r="D21" s="62" t="s">
        <v>666</v>
      </c>
      <c r="E21" s="62">
        <v>18</v>
      </c>
      <c r="F21" s="196" t="s">
        <v>594</v>
      </c>
      <c r="G21" s="207"/>
      <c r="H21" s="196"/>
      <c r="I21" s="196"/>
      <c r="J21" s="62"/>
      <c r="K21" s="62" t="s">
        <v>1287</v>
      </c>
      <c r="L21" s="62" t="s">
        <v>836</v>
      </c>
      <c r="M21" s="223" t="s">
        <v>1288</v>
      </c>
      <c r="N21" s="62"/>
    </row>
    <row r="22" spans="2:14">
      <c r="B22" s="194">
        <v>19</v>
      </c>
      <c r="C22" s="195" t="s">
        <v>467</v>
      </c>
      <c r="D22" s="62" t="s">
        <v>1289</v>
      </c>
      <c r="E22" s="62"/>
      <c r="F22" s="196" t="s">
        <v>596</v>
      </c>
      <c r="G22" s="207"/>
      <c r="H22" s="196"/>
      <c r="I22" s="196"/>
      <c r="J22" s="62"/>
      <c r="K22" s="62" t="s">
        <v>1290</v>
      </c>
      <c r="L22" s="62" t="s">
        <v>836</v>
      </c>
      <c r="M22" s="223" t="s">
        <v>1291</v>
      </c>
      <c r="N22" s="62"/>
    </row>
    <row r="23" spans="2:14">
      <c r="B23" s="194">
        <v>20</v>
      </c>
      <c r="C23" s="62" t="s">
        <v>467</v>
      </c>
      <c r="D23" s="62" t="s">
        <v>668</v>
      </c>
      <c r="E23" s="62">
        <v>19</v>
      </c>
      <c r="F23" s="196" t="s">
        <v>596</v>
      </c>
      <c r="G23" s="207"/>
      <c r="H23" s="196"/>
      <c r="I23" s="196"/>
      <c r="J23" s="62"/>
      <c r="K23" s="62" t="s">
        <v>1292</v>
      </c>
      <c r="L23" s="62" t="s">
        <v>25</v>
      </c>
      <c r="M23" s="223" t="s">
        <v>1293</v>
      </c>
      <c r="N23" s="62"/>
    </row>
    <row r="24" spans="2:14">
      <c r="B24" s="194">
        <v>21</v>
      </c>
      <c r="C24" s="195" t="s">
        <v>467</v>
      </c>
      <c r="D24" s="62" t="s">
        <v>472</v>
      </c>
      <c r="E24" s="62"/>
      <c r="F24" s="196" t="s">
        <v>596</v>
      </c>
      <c r="G24" s="207" t="s">
        <v>1294</v>
      </c>
      <c r="H24" s="196">
        <v>1</v>
      </c>
      <c r="I24" s="196"/>
      <c r="J24" s="62"/>
      <c r="K24" s="216" t="s">
        <v>1295</v>
      </c>
      <c r="L24" s="62" t="s">
        <v>836</v>
      </c>
      <c r="M24" s="223" t="s">
        <v>1296</v>
      </c>
      <c r="N24" s="62"/>
    </row>
    <row r="25" ht="27" spans="2:14">
      <c r="B25" s="194"/>
      <c r="C25" s="196" t="s">
        <v>467</v>
      </c>
      <c r="D25" s="62" t="s">
        <v>699</v>
      </c>
      <c r="E25" s="62">
        <v>20</v>
      </c>
      <c r="F25" s="196"/>
      <c r="G25" s="208" t="s">
        <v>1063</v>
      </c>
      <c r="H25" s="196">
        <v>2</v>
      </c>
      <c r="I25" s="196"/>
      <c r="J25" s="62"/>
      <c r="K25" s="215" t="s">
        <v>1297</v>
      </c>
      <c r="L25" s="62"/>
      <c r="M25" s="223"/>
      <c r="N25" s="62"/>
    </row>
    <row r="26" ht="54" spans="2:14">
      <c r="B26" s="194"/>
      <c r="C26" s="196" t="s">
        <v>467</v>
      </c>
      <c r="D26" s="62" t="s">
        <v>700</v>
      </c>
      <c r="E26" s="62">
        <v>21</v>
      </c>
      <c r="F26" s="196"/>
      <c r="G26" s="208" t="s">
        <v>1298</v>
      </c>
      <c r="H26" s="196">
        <v>4</v>
      </c>
      <c r="I26" s="196"/>
      <c r="J26" s="62"/>
      <c r="K26" s="215" t="s">
        <v>1299</v>
      </c>
      <c r="L26" s="62"/>
      <c r="M26" s="223"/>
      <c r="N26" s="62"/>
    </row>
    <row r="27" ht="27" spans="2:14">
      <c r="B27" s="194"/>
      <c r="C27" s="196" t="s">
        <v>467</v>
      </c>
      <c r="D27" s="62" t="s">
        <v>701</v>
      </c>
      <c r="E27" s="62">
        <v>22</v>
      </c>
      <c r="F27" s="196"/>
      <c r="G27" s="208" t="s">
        <v>1300</v>
      </c>
      <c r="H27" s="196">
        <v>2</v>
      </c>
      <c r="I27" s="196"/>
      <c r="J27" s="62"/>
      <c r="K27" s="215" t="s">
        <v>1301</v>
      </c>
      <c r="L27" s="62"/>
      <c r="M27" s="223"/>
      <c r="N27" s="62"/>
    </row>
    <row r="28" spans="2:14">
      <c r="B28" s="194"/>
      <c r="C28" s="195" t="s">
        <v>467</v>
      </c>
      <c r="D28" s="62" t="s">
        <v>666</v>
      </c>
      <c r="E28" s="62"/>
      <c r="F28" s="196"/>
      <c r="G28" s="208" t="s">
        <v>1060</v>
      </c>
      <c r="H28" s="196">
        <v>1</v>
      </c>
      <c r="I28" s="196"/>
      <c r="J28" s="62"/>
      <c r="K28" s="215" t="s">
        <v>1302</v>
      </c>
      <c r="L28" s="62"/>
      <c r="M28" s="223"/>
      <c r="N28" s="62"/>
    </row>
    <row r="29" ht="54" spans="2:14">
      <c r="B29" s="194">
        <v>22</v>
      </c>
      <c r="C29" s="62" t="s">
        <v>544</v>
      </c>
      <c r="D29" s="62" t="s">
        <v>545</v>
      </c>
      <c r="E29" s="62">
        <v>1</v>
      </c>
      <c r="F29" s="196" t="s">
        <v>702</v>
      </c>
      <c r="G29" s="207" t="s">
        <v>1303</v>
      </c>
      <c r="H29" s="196">
        <v>4</v>
      </c>
      <c r="I29" s="214" t="s">
        <v>1304</v>
      </c>
      <c r="J29" s="217">
        <v>2</v>
      </c>
      <c r="K29" s="216" t="s">
        <v>934</v>
      </c>
      <c r="L29" s="62" t="s">
        <v>868</v>
      </c>
      <c r="M29" s="223" t="s">
        <v>935</v>
      </c>
      <c r="N29" s="225" t="s">
        <v>1011</v>
      </c>
    </row>
    <row r="30" ht="27" spans="2:14">
      <c r="B30" s="194">
        <v>23</v>
      </c>
      <c r="C30" s="62" t="s">
        <v>544</v>
      </c>
      <c r="D30" s="62" t="s">
        <v>546</v>
      </c>
      <c r="E30" s="62">
        <v>2</v>
      </c>
      <c r="F30" s="196" t="s">
        <v>702</v>
      </c>
      <c r="G30" s="207"/>
      <c r="H30" s="196"/>
      <c r="I30" s="218" t="s">
        <v>1305</v>
      </c>
      <c r="J30" s="217">
        <v>1</v>
      </c>
      <c r="K30" s="62" t="s">
        <v>936</v>
      </c>
      <c r="L30" s="62" t="s">
        <v>868</v>
      </c>
      <c r="M30" s="223">
        <v>15694545888</v>
      </c>
      <c r="N30" s="225" t="s">
        <v>1011</v>
      </c>
    </row>
    <row r="31" spans="2:14">
      <c r="B31" s="194">
        <v>24</v>
      </c>
      <c r="C31" s="62" t="s">
        <v>544</v>
      </c>
      <c r="D31" s="62" t="s">
        <v>569</v>
      </c>
      <c r="E31" s="62">
        <v>3</v>
      </c>
      <c r="F31" s="196" t="s">
        <v>522</v>
      </c>
      <c r="G31" s="207"/>
      <c r="H31" s="196"/>
      <c r="I31" s="196"/>
      <c r="J31" s="62"/>
      <c r="K31" s="62" t="s">
        <v>1306</v>
      </c>
      <c r="L31" s="62" t="s">
        <v>868</v>
      </c>
      <c r="M31" s="223" t="s">
        <v>1307</v>
      </c>
      <c r="N31" s="62"/>
    </row>
    <row r="32" ht="27" spans="2:14">
      <c r="B32" s="194">
        <v>25</v>
      </c>
      <c r="C32" s="62" t="s">
        <v>544</v>
      </c>
      <c r="D32" s="62" t="s">
        <v>570</v>
      </c>
      <c r="E32" s="62">
        <v>4</v>
      </c>
      <c r="F32" s="196" t="s">
        <v>522</v>
      </c>
      <c r="G32" s="207" t="s">
        <v>1308</v>
      </c>
      <c r="H32" s="196">
        <v>2</v>
      </c>
      <c r="I32" s="196"/>
      <c r="J32" s="62"/>
      <c r="K32" s="216" t="s">
        <v>1309</v>
      </c>
      <c r="L32" s="62" t="s">
        <v>836</v>
      </c>
      <c r="M32" s="223">
        <v>15326544977</v>
      </c>
      <c r="N32" s="62"/>
    </row>
    <row r="33" spans="2:14">
      <c r="B33" s="194">
        <v>26</v>
      </c>
      <c r="C33" s="62" t="s">
        <v>544</v>
      </c>
      <c r="D33" s="62" t="s">
        <v>571</v>
      </c>
      <c r="E33" s="62">
        <v>5</v>
      </c>
      <c r="F33" s="196" t="s">
        <v>522</v>
      </c>
      <c r="G33" s="207"/>
      <c r="H33" s="196"/>
      <c r="I33" s="196"/>
      <c r="J33" s="62"/>
      <c r="K33" s="62" t="s">
        <v>1310</v>
      </c>
      <c r="L33" s="62" t="s">
        <v>836</v>
      </c>
      <c r="M33" s="223">
        <v>15326692911</v>
      </c>
      <c r="N33" s="62"/>
    </row>
    <row r="34" spans="2:14">
      <c r="B34" s="194">
        <v>27</v>
      </c>
      <c r="C34" s="195" t="s">
        <v>544</v>
      </c>
      <c r="D34" s="62" t="s">
        <v>545</v>
      </c>
      <c r="E34" s="62"/>
      <c r="F34" s="196" t="s">
        <v>522</v>
      </c>
      <c r="G34" s="207"/>
      <c r="H34" s="196"/>
      <c r="I34" s="196"/>
      <c r="J34" s="62"/>
      <c r="K34" s="62" t="s">
        <v>1311</v>
      </c>
      <c r="L34" s="62" t="s">
        <v>917</v>
      </c>
      <c r="M34" s="223">
        <v>15845158677</v>
      </c>
      <c r="N34" s="62"/>
    </row>
    <row r="35" ht="27" spans="2:14">
      <c r="B35" s="194">
        <v>28</v>
      </c>
      <c r="C35" s="62" t="s">
        <v>544</v>
      </c>
      <c r="D35" s="62" t="s">
        <v>584</v>
      </c>
      <c r="E35" s="62">
        <v>6</v>
      </c>
      <c r="F35" s="196" t="s">
        <v>526</v>
      </c>
      <c r="G35" s="207" t="s">
        <v>1312</v>
      </c>
      <c r="H35" s="196">
        <v>2</v>
      </c>
      <c r="I35" s="196"/>
      <c r="J35" s="62"/>
      <c r="K35" s="216" t="s">
        <v>1313</v>
      </c>
      <c r="L35" s="62" t="s">
        <v>868</v>
      </c>
      <c r="M35" s="223">
        <v>13089637222</v>
      </c>
      <c r="N35" s="62"/>
    </row>
    <row r="36" spans="2:14">
      <c r="B36" s="194">
        <v>29</v>
      </c>
      <c r="C36" s="62" t="s">
        <v>544</v>
      </c>
      <c r="D36" s="62" t="s">
        <v>585</v>
      </c>
      <c r="E36" s="62">
        <v>7</v>
      </c>
      <c r="F36" s="196" t="s">
        <v>526</v>
      </c>
      <c r="G36" s="207"/>
      <c r="H36" s="196"/>
      <c r="I36" s="196"/>
      <c r="J36" s="62"/>
      <c r="K36" s="62" t="s">
        <v>1314</v>
      </c>
      <c r="L36" s="62" t="s">
        <v>836</v>
      </c>
      <c r="M36" s="223">
        <v>15645435000</v>
      </c>
      <c r="N36" s="62"/>
    </row>
    <row r="37" spans="2:14">
      <c r="B37" s="194">
        <v>30</v>
      </c>
      <c r="C37" s="62" t="s">
        <v>544</v>
      </c>
      <c r="D37" s="62" t="s">
        <v>586</v>
      </c>
      <c r="E37" s="62">
        <v>8</v>
      </c>
      <c r="F37" s="196" t="s">
        <v>526</v>
      </c>
      <c r="G37" s="207"/>
      <c r="H37" s="196"/>
      <c r="I37" s="196"/>
      <c r="J37" s="62"/>
      <c r="K37" s="62" t="s">
        <v>1315</v>
      </c>
      <c r="L37" s="62" t="s">
        <v>836</v>
      </c>
      <c r="M37" s="223">
        <v>13803670004</v>
      </c>
      <c r="N37" s="62"/>
    </row>
    <row r="38" spans="2:14">
      <c r="B38" s="194">
        <v>31</v>
      </c>
      <c r="C38" s="62" t="s">
        <v>544</v>
      </c>
      <c r="D38" s="62" t="s">
        <v>587</v>
      </c>
      <c r="E38" s="62">
        <v>9</v>
      </c>
      <c r="F38" s="196" t="s">
        <v>526</v>
      </c>
      <c r="G38" s="207"/>
      <c r="H38" s="196"/>
      <c r="I38" s="196"/>
      <c r="J38" s="62"/>
      <c r="K38" s="62" t="s">
        <v>1316</v>
      </c>
      <c r="L38" s="62" t="s">
        <v>836</v>
      </c>
      <c r="M38" s="223">
        <v>13945404399</v>
      </c>
      <c r="N38" s="62"/>
    </row>
    <row r="39" ht="27" spans="2:14">
      <c r="B39" s="194">
        <v>32</v>
      </c>
      <c r="C39" s="62" t="s">
        <v>544</v>
      </c>
      <c r="D39" s="62" t="s">
        <v>646</v>
      </c>
      <c r="E39" s="62">
        <v>10</v>
      </c>
      <c r="F39" s="208" t="s">
        <v>703</v>
      </c>
      <c r="G39" s="207" t="s">
        <v>1317</v>
      </c>
      <c r="H39" s="196">
        <v>2</v>
      </c>
      <c r="I39" s="196"/>
      <c r="J39" s="62"/>
      <c r="K39" s="216" t="s">
        <v>1318</v>
      </c>
      <c r="L39" s="62" t="s">
        <v>868</v>
      </c>
      <c r="M39" s="223">
        <v>15244793899</v>
      </c>
      <c r="N39" s="62"/>
    </row>
    <row r="40" ht="81" spans="2:14">
      <c r="B40" s="194">
        <v>33</v>
      </c>
      <c r="C40" s="62" t="s">
        <v>544</v>
      </c>
      <c r="D40" s="62" t="s">
        <v>647</v>
      </c>
      <c r="E40" s="62">
        <v>11</v>
      </c>
      <c r="F40" s="208" t="s">
        <v>703</v>
      </c>
      <c r="G40" s="207" t="s">
        <v>1319</v>
      </c>
      <c r="H40" s="196">
        <v>6</v>
      </c>
      <c r="I40" s="196"/>
      <c r="J40" s="62"/>
      <c r="K40" s="216" t="s">
        <v>1320</v>
      </c>
      <c r="L40" s="62" t="s">
        <v>836</v>
      </c>
      <c r="M40" s="223">
        <v>18946460821</v>
      </c>
      <c r="N40" s="62"/>
    </row>
    <row r="41" ht="27" spans="2:14">
      <c r="B41" s="194">
        <v>34</v>
      </c>
      <c r="C41" s="62" t="s">
        <v>544</v>
      </c>
      <c r="D41" s="62" t="s">
        <v>648</v>
      </c>
      <c r="E41" s="62">
        <v>12</v>
      </c>
      <c r="F41" s="208" t="s">
        <v>704</v>
      </c>
      <c r="G41" s="207" t="s">
        <v>1321</v>
      </c>
      <c r="H41" s="196">
        <v>1</v>
      </c>
      <c r="I41" s="196"/>
      <c r="J41" s="62"/>
      <c r="K41" s="216" t="s">
        <v>1322</v>
      </c>
      <c r="L41" s="62" t="s">
        <v>836</v>
      </c>
      <c r="M41" s="223">
        <v>18946465625</v>
      </c>
      <c r="N41" s="62"/>
    </row>
    <row r="42" ht="40.5" spans="2:14">
      <c r="B42" s="194">
        <v>35</v>
      </c>
      <c r="C42" s="62" t="s">
        <v>544</v>
      </c>
      <c r="D42" s="62" t="s">
        <v>649</v>
      </c>
      <c r="E42" s="62">
        <v>13</v>
      </c>
      <c r="F42" s="208" t="s">
        <v>705</v>
      </c>
      <c r="G42" s="207" t="s">
        <v>1323</v>
      </c>
      <c r="H42" s="196">
        <v>2</v>
      </c>
      <c r="I42" s="196"/>
      <c r="J42" s="62"/>
      <c r="K42" s="216" t="s">
        <v>1324</v>
      </c>
      <c r="L42" s="62" t="s">
        <v>836</v>
      </c>
      <c r="M42" s="223" t="s">
        <v>1325</v>
      </c>
      <c r="N42" s="62"/>
    </row>
    <row r="43" ht="27" spans="2:14">
      <c r="B43" s="194">
        <v>36</v>
      </c>
      <c r="C43" s="62" t="s">
        <v>544</v>
      </c>
      <c r="D43" s="62" t="s">
        <v>166</v>
      </c>
      <c r="E43" s="62">
        <v>14</v>
      </c>
      <c r="F43" s="208" t="s">
        <v>703</v>
      </c>
      <c r="G43" s="207"/>
      <c r="H43" s="196"/>
      <c r="I43" s="196"/>
      <c r="J43" s="62"/>
      <c r="K43" s="62" t="s">
        <v>1326</v>
      </c>
      <c r="L43" s="62" t="s">
        <v>836</v>
      </c>
      <c r="M43" s="223">
        <v>15245445768</v>
      </c>
      <c r="N43" s="62"/>
    </row>
    <row r="44" spans="2:14">
      <c r="B44" s="197">
        <v>37</v>
      </c>
      <c r="C44" s="62" t="s">
        <v>544</v>
      </c>
      <c r="D44" s="62" t="s">
        <v>652</v>
      </c>
      <c r="E44" s="62">
        <v>15</v>
      </c>
      <c r="F44" s="196" t="s">
        <v>580</v>
      </c>
      <c r="G44" s="207" t="s">
        <v>1327</v>
      </c>
      <c r="H44" s="196">
        <v>1</v>
      </c>
      <c r="I44" s="196"/>
      <c r="J44" s="62"/>
      <c r="K44" s="216" t="s">
        <v>1328</v>
      </c>
      <c r="L44" s="62" t="s">
        <v>859</v>
      </c>
      <c r="M44" s="223">
        <v>17304540888</v>
      </c>
      <c r="N44" s="62"/>
    </row>
    <row r="45" spans="2:14">
      <c r="B45" s="194">
        <v>38</v>
      </c>
      <c r="C45" s="62" t="s">
        <v>544</v>
      </c>
      <c r="D45" s="62" t="s">
        <v>653</v>
      </c>
      <c r="E45" s="62">
        <v>16</v>
      </c>
      <c r="F45" s="196" t="s">
        <v>580</v>
      </c>
      <c r="G45" s="207"/>
      <c r="H45" s="196"/>
      <c r="I45" s="196"/>
      <c r="J45" s="62"/>
      <c r="K45" s="62" t="s">
        <v>1329</v>
      </c>
      <c r="L45" s="62" t="s">
        <v>836</v>
      </c>
      <c r="M45" s="223">
        <v>13846108811</v>
      </c>
      <c r="N45" s="62"/>
    </row>
    <row r="46" ht="27" spans="2:14">
      <c r="B46" s="194">
        <v>39</v>
      </c>
      <c r="C46" s="62" t="s">
        <v>544</v>
      </c>
      <c r="D46" s="62" t="s">
        <v>654</v>
      </c>
      <c r="E46" s="62">
        <v>17</v>
      </c>
      <c r="F46" s="196" t="s">
        <v>580</v>
      </c>
      <c r="G46" s="207" t="s">
        <v>1330</v>
      </c>
      <c r="H46" s="196">
        <v>2</v>
      </c>
      <c r="I46" s="196"/>
      <c r="J46" s="62"/>
      <c r="K46" s="216" t="s">
        <v>1331</v>
      </c>
      <c r="L46" s="62" t="s">
        <v>836</v>
      </c>
      <c r="M46" s="223">
        <v>13836674567</v>
      </c>
      <c r="N46" s="62"/>
    </row>
    <row r="47" ht="27" spans="2:14">
      <c r="B47" s="194">
        <v>40</v>
      </c>
      <c r="C47" s="62" t="s">
        <v>544</v>
      </c>
      <c r="D47" s="62" t="s">
        <v>655</v>
      </c>
      <c r="E47" s="62">
        <v>18</v>
      </c>
      <c r="F47" s="196" t="s">
        <v>580</v>
      </c>
      <c r="G47" s="207" t="s">
        <v>1332</v>
      </c>
      <c r="H47" s="196">
        <v>2</v>
      </c>
      <c r="I47" s="196"/>
      <c r="J47" s="62"/>
      <c r="K47" s="216" t="s">
        <v>1333</v>
      </c>
      <c r="L47" s="62" t="s">
        <v>836</v>
      </c>
      <c r="M47" s="223">
        <v>13845483296</v>
      </c>
      <c r="N47" s="62"/>
    </row>
    <row r="48" spans="2:14">
      <c r="B48" s="194">
        <v>41</v>
      </c>
      <c r="C48" s="62" t="s">
        <v>544</v>
      </c>
      <c r="D48" s="62" t="s">
        <v>707</v>
      </c>
      <c r="E48" s="62">
        <v>19</v>
      </c>
      <c r="F48" s="196" t="s">
        <v>580</v>
      </c>
      <c r="G48" s="207"/>
      <c r="H48" s="196"/>
      <c r="I48" s="196"/>
      <c r="J48" s="62"/>
      <c r="K48" s="62" t="s">
        <v>1334</v>
      </c>
      <c r="L48" s="62" t="s">
        <v>917</v>
      </c>
      <c r="M48" s="223">
        <v>15590915558</v>
      </c>
      <c r="N48" s="62"/>
    </row>
    <row r="49" spans="2:14">
      <c r="B49" s="194"/>
      <c r="C49" s="195" t="s">
        <v>544</v>
      </c>
      <c r="D49" s="62" t="s">
        <v>1335</v>
      </c>
      <c r="E49" s="62"/>
      <c r="F49" s="196"/>
      <c r="G49" s="209" t="s">
        <v>1090</v>
      </c>
      <c r="H49" s="210">
        <v>1</v>
      </c>
      <c r="I49" s="196"/>
      <c r="J49" s="62"/>
      <c r="K49" s="215" t="s">
        <v>1336</v>
      </c>
      <c r="L49" s="62"/>
      <c r="M49" s="223"/>
      <c r="N49" s="62"/>
    </row>
    <row r="50" ht="27" spans="2:14">
      <c r="B50" s="194"/>
      <c r="C50" s="62" t="s">
        <v>544</v>
      </c>
      <c r="D50" s="62" t="s">
        <v>708</v>
      </c>
      <c r="E50" s="62">
        <v>20</v>
      </c>
      <c r="F50" s="196"/>
      <c r="G50" s="211" t="s">
        <v>1088</v>
      </c>
      <c r="H50" s="212">
        <v>2</v>
      </c>
      <c r="I50" s="196"/>
      <c r="J50" s="62"/>
      <c r="K50" s="215" t="s">
        <v>1337</v>
      </c>
      <c r="L50" s="62"/>
      <c r="M50" s="223"/>
      <c r="N50" s="62"/>
    </row>
    <row r="51" ht="27" spans="2:14">
      <c r="B51" s="194"/>
      <c r="C51" s="195" t="s">
        <v>544</v>
      </c>
      <c r="D51" s="62" t="s">
        <v>586</v>
      </c>
      <c r="E51" s="62"/>
      <c r="F51" s="196"/>
      <c r="G51" s="209" t="s">
        <v>1338</v>
      </c>
      <c r="H51" s="210">
        <v>2</v>
      </c>
      <c r="I51" s="196"/>
      <c r="J51" s="62"/>
      <c r="K51" s="215" t="s">
        <v>1339</v>
      </c>
      <c r="L51" s="62"/>
      <c r="M51" s="223"/>
      <c r="N51" s="62"/>
    </row>
    <row r="52" ht="40.5" spans="2:14">
      <c r="B52" s="194"/>
      <c r="C52" s="62" t="s">
        <v>544</v>
      </c>
      <c r="D52" s="62" t="s">
        <v>709</v>
      </c>
      <c r="E52" s="62">
        <v>21</v>
      </c>
      <c r="F52" s="196"/>
      <c r="G52" s="211" t="s">
        <v>1340</v>
      </c>
      <c r="H52" s="212">
        <v>3</v>
      </c>
      <c r="I52" s="196"/>
      <c r="J52" s="62"/>
      <c r="K52" s="215" t="s">
        <v>1341</v>
      </c>
      <c r="L52" s="62"/>
      <c r="M52" s="223"/>
      <c r="N52" s="62"/>
    </row>
    <row r="53" spans="2:14">
      <c r="B53" s="194"/>
      <c r="C53" s="62" t="s">
        <v>544</v>
      </c>
      <c r="D53" s="62" t="s">
        <v>710</v>
      </c>
      <c r="E53" s="62">
        <v>22</v>
      </c>
      <c r="F53" s="196"/>
      <c r="G53" s="209" t="s">
        <v>1086</v>
      </c>
      <c r="H53" s="210">
        <v>1</v>
      </c>
      <c r="I53" s="196"/>
      <c r="J53" s="62"/>
      <c r="K53" s="215" t="s">
        <v>1342</v>
      </c>
      <c r="L53" s="62"/>
      <c r="M53" s="223"/>
      <c r="N53" s="62"/>
    </row>
    <row r="54" ht="54" spans="2:14">
      <c r="B54" s="194"/>
      <c r="C54" s="195" t="s">
        <v>544</v>
      </c>
      <c r="D54" s="62" t="s">
        <v>1343</v>
      </c>
      <c r="E54" s="62"/>
      <c r="F54" s="196"/>
      <c r="G54" s="211" t="s">
        <v>1344</v>
      </c>
      <c r="H54" s="212">
        <v>4</v>
      </c>
      <c r="I54" s="196"/>
      <c r="J54" s="62"/>
      <c r="K54" s="215" t="s">
        <v>1345</v>
      </c>
      <c r="L54" s="62"/>
      <c r="M54" s="223"/>
      <c r="N54" s="62"/>
    </row>
    <row r="55" ht="27" spans="2:14">
      <c r="B55" s="194"/>
      <c r="C55" s="195" t="s">
        <v>544</v>
      </c>
      <c r="D55" s="62" t="s">
        <v>1346</v>
      </c>
      <c r="E55" s="62"/>
      <c r="F55" s="196"/>
      <c r="G55" s="209" t="s">
        <v>1347</v>
      </c>
      <c r="H55" s="210">
        <v>2</v>
      </c>
      <c r="I55" s="196"/>
      <c r="J55" s="62"/>
      <c r="K55" s="215" t="s">
        <v>1348</v>
      </c>
      <c r="L55" s="62"/>
      <c r="M55" s="223"/>
      <c r="N55" s="62"/>
    </row>
    <row r="56" ht="40.5" spans="2:14">
      <c r="B56" s="194"/>
      <c r="C56" s="62" t="s">
        <v>544</v>
      </c>
      <c r="D56" s="62" t="s">
        <v>711</v>
      </c>
      <c r="E56" s="62">
        <v>23</v>
      </c>
      <c r="F56" s="196"/>
      <c r="G56" s="211" t="s">
        <v>1349</v>
      </c>
      <c r="H56" s="212">
        <v>3</v>
      </c>
      <c r="I56" s="196"/>
      <c r="J56" s="62"/>
      <c r="K56" s="215" t="s">
        <v>1350</v>
      </c>
      <c r="L56" s="62"/>
      <c r="M56" s="223"/>
      <c r="N56" s="62"/>
    </row>
    <row r="57" ht="67.5" spans="2:14">
      <c r="B57" s="194"/>
      <c r="C57" s="62" t="s">
        <v>544</v>
      </c>
      <c r="D57" s="62" t="s">
        <v>712</v>
      </c>
      <c r="E57" s="62">
        <v>24</v>
      </c>
      <c r="F57" s="196"/>
      <c r="G57" s="209" t="s">
        <v>1351</v>
      </c>
      <c r="H57" s="210">
        <v>5</v>
      </c>
      <c r="I57" s="196"/>
      <c r="J57" s="62"/>
      <c r="K57" s="215" t="s">
        <v>1352</v>
      </c>
      <c r="L57" s="62"/>
      <c r="M57" s="223"/>
      <c r="N57" s="62"/>
    </row>
    <row r="58" spans="2:14">
      <c r="B58" s="194"/>
      <c r="C58" s="62" t="s">
        <v>544</v>
      </c>
      <c r="D58" s="62" t="s">
        <v>713</v>
      </c>
      <c r="E58" s="62">
        <v>25</v>
      </c>
      <c r="F58" s="196"/>
      <c r="G58" s="211" t="s">
        <v>1096</v>
      </c>
      <c r="H58" s="212">
        <v>1</v>
      </c>
      <c r="I58" s="196"/>
      <c r="J58" s="62"/>
      <c r="K58" s="215" t="s">
        <v>1353</v>
      </c>
      <c r="L58" s="62"/>
      <c r="M58" s="223"/>
      <c r="N58" s="62"/>
    </row>
    <row r="59" spans="2:14">
      <c r="B59" s="62"/>
      <c r="C59" s="195" t="s">
        <v>544</v>
      </c>
      <c r="D59" s="62" t="s">
        <v>1354</v>
      </c>
      <c r="E59" s="62"/>
      <c r="F59" s="196"/>
      <c r="G59" s="211" t="s">
        <v>1355</v>
      </c>
      <c r="H59" s="210">
        <v>1</v>
      </c>
      <c r="I59" s="196"/>
      <c r="J59" s="62"/>
      <c r="K59" s="219" t="s">
        <v>1356</v>
      </c>
      <c r="L59" s="62"/>
      <c r="M59" s="223"/>
      <c r="N59" s="62"/>
    </row>
    <row r="60" ht="67.5" spans="2:14">
      <c r="B60" s="194"/>
      <c r="C60" s="195" t="s">
        <v>544</v>
      </c>
      <c r="D60" s="62" t="s">
        <v>545</v>
      </c>
      <c r="E60" s="62"/>
      <c r="F60" s="196"/>
      <c r="G60" s="207"/>
      <c r="H60" s="196"/>
      <c r="I60" s="209" t="s">
        <v>1357</v>
      </c>
      <c r="J60" s="220">
        <v>1</v>
      </c>
      <c r="K60" s="217" t="s">
        <v>1358</v>
      </c>
      <c r="L60" s="221" t="s">
        <v>1359</v>
      </c>
      <c r="M60" s="223"/>
      <c r="N60" s="225" t="s">
        <v>1011</v>
      </c>
    </row>
    <row r="61" spans="2:14">
      <c r="B61" s="194"/>
      <c r="C61" s="62"/>
      <c r="D61" s="62"/>
      <c r="E61" s="62"/>
      <c r="F61" s="196"/>
      <c r="G61" s="207"/>
      <c r="H61" s="196"/>
      <c r="I61" s="196"/>
      <c r="J61" s="62"/>
      <c r="K61" s="62"/>
      <c r="L61" s="62"/>
      <c r="M61" s="223"/>
      <c r="N61" s="62"/>
    </row>
    <row r="62" spans="2:14">
      <c r="B62" s="194">
        <v>42</v>
      </c>
      <c r="C62" s="62" t="s">
        <v>463</v>
      </c>
      <c r="D62" s="62" t="s">
        <v>464</v>
      </c>
      <c r="E62" s="62">
        <v>1</v>
      </c>
      <c r="F62" s="196" t="s">
        <v>696</v>
      </c>
      <c r="G62" s="207"/>
      <c r="H62" s="196"/>
      <c r="I62" s="196" t="s">
        <v>1360</v>
      </c>
      <c r="J62" s="62">
        <v>1</v>
      </c>
      <c r="K62" s="62" t="s">
        <v>854</v>
      </c>
      <c r="L62" s="62" t="s">
        <v>836</v>
      </c>
      <c r="M62" s="223">
        <v>13694544432</v>
      </c>
      <c r="N62" s="62"/>
    </row>
    <row r="63" ht="27" spans="2:14">
      <c r="B63" s="194">
        <v>43</v>
      </c>
      <c r="C63" s="62" t="s">
        <v>463</v>
      </c>
      <c r="D63" s="62" t="s">
        <v>465</v>
      </c>
      <c r="E63" s="62">
        <v>2</v>
      </c>
      <c r="F63" s="196" t="s">
        <v>696</v>
      </c>
      <c r="G63" s="207" t="s">
        <v>1361</v>
      </c>
      <c r="H63" s="196">
        <v>1</v>
      </c>
      <c r="I63" s="214" t="s">
        <v>1362</v>
      </c>
      <c r="J63" s="62">
        <v>2</v>
      </c>
      <c r="K63" s="216" t="s">
        <v>855</v>
      </c>
      <c r="L63" s="62" t="s">
        <v>836</v>
      </c>
      <c r="M63" s="223">
        <v>13796363803</v>
      </c>
      <c r="N63" s="225" t="s">
        <v>1011</v>
      </c>
    </row>
    <row r="64" ht="27" spans="2:14">
      <c r="B64" s="194"/>
      <c r="C64" s="62" t="s">
        <v>463</v>
      </c>
      <c r="D64" s="62" t="s">
        <v>716</v>
      </c>
      <c r="E64" s="62">
        <v>3</v>
      </c>
      <c r="F64" s="196"/>
      <c r="G64" s="208" t="s">
        <v>1363</v>
      </c>
      <c r="H64" s="196">
        <v>2</v>
      </c>
      <c r="I64" s="196"/>
      <c r="J64" s="62"/>
      <c r="K64" s="215" t="s">
        <v>1364</v>
      </c>
      <c r="L64" s="62"/>
      <c r="M64" s="62"/>
      <c r="N64" s="62"/>
    </row>
    <row r="65" ht="27" spans="2:14">
      <c r="B65" s="194"/>
      <c r="C65" s="62" t="s">
        <v>463</v>
      </c>
      <c r="D65" s="62" t="s">
        <v>717</v>
      </c>
      <c r="E65" s="62">
        <v>4</v>
      </c>
      <c r="F65" s="196"/>
      <c r="G65" s="208" t="s">
        <v>1365</v>
      </c>
      <c r="H65" s="196">
        <v>2</v>
      </c>
      <c r="I65" s="196"/>
      <c r="J65" s="62"/>
      <c r="K65" s="229" t="s">
        <v>1366</v>
      </c>
      <c r="L65" s="62"/>
      <c r="M65" s="62"/>
      <c r="N65" s="62"/>
    </row>
    <row r="66" ht="27" spans="2:14">
      <c r="B66" s="194"/>
      <c r="C66" s="62" t="s">
        <v>463</v>
      </c>
      <c r="D66" s="62" t="s">
        <v>718</v>
      </c>
      <c r="E66" s="62">
        <v>5</v>
      </c>
      <c r="F66" s="196"/>
      <c r="G66" s="208" t="s">
        <v>1367</v>
      </c>
      <c r="H66" s="196">
        <v>2</v>
      </c>
      <c r="I66" s="196"/>
      <c r="J66" s="62"/>
      <c r="K66" s="215" t="s">
        <v>1368</v>
      </c>
      <c r="L66" s="62"/>
      <c r="M66" s="62"/>
      <c r="N66" s="62"/>
    </row>
    <row r="67" spans="2:14">
      <c r="B67" s="194"/>
      <c r="C67" s="62" t="s">
        <v>463</v>
      </c>
      <c r="D67" s="62" t="s">
        <v>719</v>
      </c>
      <c r="E67" s="62">
        <v>6</v>
      </c>
      <c r="F67" s="196"/>
      <c r="G67" s="208" t="s">
        <v>1369</v>
      </c>
      <c r="H67" s="196">
        <v>1</v>
      </c>
      <c r="I67" s="196"/>
      <c r="J67" s="62"/>
      <c r="K67" s="215" t="s">
        <v>1370</v>
      </c>
      <c r="L67" s="62"/>
      <c r="M67" s="62"/>
      <c r="N67" s="62"/>
    </row>
    <row r="68" spans="2:14">
      <c r="B68" s="194"/>
      <c r="C68" s="62" t="s">
        <v>463</v>
      </c>
      <c r="D68" s="62" t="s">
        <v>720</v>
      </c>
      <c r="E68" s="62">
        <v>7</v>
      </c>
      <c r="F68" s="196"/>
      <c r="G68" s="208" t="s">
        <v>1371</v>
      </c>
      <c r="H68" s="196">
        <v>1</v>
      </c>
      <c r="I68" s="196"/>
      <c r="J68" s="62"/>
      <c r="K68" s="215" t="s">
        <v>1372</v>
      </c>
      <c r="L68" s="62"/>
      <c r="M68" s="62"/>
      <c r="N68" s="62"/>
    </row>
    <row r="69" spans="2:14">
      <c r="B69" s="194"/>
      <c r="C69" s="62" t="s">
        <v>463</v>
      </c>
      <c r="D69" s="62" t="s">
        <v>721</v>
      </c>
      <c r="E69" s="62">
        <v>8</v>
      </c>
      <c r="F69" s="196"/>
      <c r="G69" s="208" t="s">
        <v>1373</v>
      </c>
      <c r="H69" s="196">
        <v>1</v>
      </c>
      <c r="I69" s="196"/>
      <c r="J69" s="62"/>
      <c r="K69" s="215" t="s">
        <v>1374</v>
      </c>
      <c r="L69" s="62"/>
      <c r="M69" s="62"/>
      <c r="N69" s="62"/>
    </row>
    <row r="70" spans="2:14">
      <c r="B70" s="194"/>
      <c r="C70" s="62" t="s">
        <v>463</v>
      </c>
      <c r="D70" s="62" t="s">
        <v>723</v>
      </c>
      <c r="E70" s="62">
        <v>9</v>
      </c>
      <c r="F70" s="196"/>
      <c r="G70" s="208" t="s">
        <v>1375</v>
      </c>
      <c r="H70" s="196">
        <v>1</v>
      </c>
      <c r="I70" s="196"/>
      <c r="J70" s="62"/>
      <c r="K70" s="215" t="s">
        <v>1376</v>
      </c>
      <c r="L70" s="62"/>
      <c r="M70" s="62"/>
      <c r="N70" s="62"/>
    </row>
    <row r="71" ht="27" spans="2:14">
      <c r="B71" s="194"/>
      <c r="C71" s="62" t="s">
        <v>463</v>
      </c>
      <c r="D71" s="62" t="s">
        <v>714</v>
      </c>
      <c r="E71" s="62"/>
      <c r="F71" s="196"/>
      <c r="G71" s="208"/>
      <c r="H71" s="196"/>
      <c r="I71" s="230" t="s">
        <v>1377</v>
      </c>
      <c r="J71" s="62"/>
      <c r="K71" s="231" t="s">
        <v>1378</v>
      </c>
      <c r="L71" s="62"/>
      <c r="M71" s="62"/>
      <c r="N71" s="225" t="s">
        <v>1011</v>
      </c>
    </row>
    <row r="72" ht="27" spans="2:14">
      <c r="B72" s="194"/>
      <c r="C72" s="62" t="s">
        <v>463</v>
      </c>
      <c r="D72" s="62" t="s">
        <v>465</v>
      </c>
      <c r="E72" s="62"/>
      <c r="F72" s="196"/>
      <c r="G72" s="208"/>
      <c r="H72" s="196"/>
      <c r="I72" s="232" t="s">
        <v>1362</v>
      </c>
      <c r="J72" s="62"/>
      <c r="K72" s="231" t="s">
        <v>1379</v>
      </c>
      <c r="L72" s="62"/>
      <c r="M72" s="62"/>
      <c r="N72" s="225" t="s">
        <v>1011</v>
      </c>
    </row>
    <row r="73" ht="94.5" customHeight="true" spans="2:14">
      <c r="B73">
        <v>44</v>
      </c>
      <c r="C73" s="62" t="s">
        <v>476</v>
      </c>
      <c r="D73" s="62" t="s">
        <v>477</v>
      </c>
      <c r="E73" s="62">
        <v>1</v>
      </c>
      <c r="F73" s="196" t="s">
        <v>725</v>
      </c>
      <c r="G73" s="207"/>
      <c r="H73" s="196"/>
      <c r="I73" s="208" t="s">
        <v>1380</v>
      </c>
      <c r="J73" s="62">
        <v>6</v>
      </c>
      <c r="K73" s="62" t="s">
        <v>876</v>
      </c>
      <c r="L73" s="62" t="s">
        <v>868</v>
      </c>
      <c r="M73" s="223" t="s">
        <v>877</v>
      </c>
      <c r="N73" s="62"/>
    </row>
    <row r="74" spans="2:14">
      <c r="B74" s="194">
        <v>45</v>
      </c>
      <c r="C74" s="195" t="s">
        <v>476</v>
      </c>
      <c r="D74" s="62" t="s">
        <v>1381</v>
      </c>
      <c r="E74" s="62"/>
      <c r="F74" s="196" t="s">
        <v>725</v>
      </c>
      <c r="G74" s="207"/>
      <c r="H74" s="196"/>
      <c r="I74" s="196"/>
      <c r="J74" s="62"/>
      <c r="K74" s="62" t="s">
        <v>880</v>
      </c>
      <c r="L74" s="62" t="s">
        <v>881</v>
      </c>
      <c r="M74" s="223" t="s">
        <v>882</v>
      </c>
      <c r="N74" s="62"/>
    </row>
    <row r="75" ht="40.5" spans="2:14">
      <c r="B75" s="194">
        <v>46</v>
      </c>
      <c r="C75" s="62" t="s">
        <v>476</v>
      </c>
      <c r="D75" s="62" t="s">
        <v>542</v>
      </c>
      <c r="E75" s="62">
        <v>2</v>
      </c>
      <c r="F75" s="208" t="s">
        <v>726</v>
      </c>
      <c r="G75" s="207" t="s">
        <v>1382</v>
      </c>
      <c r="H75" s="196">
        <v>1</v>
      </c>
      <c r="I75" s="196"/>
      <c r="J75" s="62"/>
      <c r="K75" s="216" t="s">
        <v>926</v>
      </c>
      <c r="L75" s="62" t="s">
        <v>836</v>
      </c>
      <c r="M75" s="223" t="s">
        <v>927</v>
      </c>
      <c r="N75" s="62"/>
    </row>
    <row r="76" ht="40.5" spans="2:14">
      <c r="B76" s="194">
        <v>47</v>
      </c>
      <c r="C76" s="62" t="s">
        <v>476</v>
      </c>
      <c r="D76" s="62" t="s">
        <v>496</v>
      </c>
      <c r="E76" s="62">
        <v>3</v>
      </c>
      <c r="F76" s="208" t="s">
        <v>726</v>
      </c>
      <c r="G76" s="207"/>
      <c r="H76" s="196"/>
      <c r="I76" s="208" t="s">
        <v>1117</v>
      </c>
      <c r="J76" s="62">
        <v>2</v>
      </c>
      <c r="K76" s="62" t="s">
        <v>928</v>
      </c>
      <c r="L76" s="62" t="s">
        <v>836</v>
      </c>
      <c r="M76" s="223" t="s">
        <v>929</v>
      </c>
      <c r="N76" s="62"/>
    </row>
    <row r="77" spans="2:14">
      <c r="B77" s="194">
        <v>48</v>
      </c>
      <c r="C77" s="62" t="s">
        <v>476</v>
      </c>
      <c r="D77" s="62" t="s">
        <v>497</v>
      </c>
      <c r="E77" s="62">
        <v>4</v>
      </c>
      <c r="F77" s="196" t="s">
        <v>727</v>
      </c>
      <c r="G77" s="207"/>
      <c r="H77" s="196"/>
      <c r="I77" s="196"/>
      <c r="J77" s="62"/>
      <c r="K77" s="62" t="s">
        <v>959</v>
      </c>
      <c r="L77" s="62" t="s">
        <v>947</v>
      </c>
      <c r="M77" s="223" t="s">
        <v>960</v>
      </c>
      <c r="N77" s="62"/>
    </row>
    <row r="78" spans="2:14">
      <c r="B78" s="194">
        <v>49</v>
      </c>
      <c r="C78" s="62" t="s">
        <v>476</v>
      </c>
      <c r="D78" s="62" t="s">
        <v>519</v>
      </c>
      <c r="E78" s="62">
        <v>5</v>
      </c>
      <c r="F78" s="196" t="s">
        <v>728</v>
      </c>
      <c r="G78" s="207"/>
      <c r="H78" s="196"/>
      <c r="I78" s="196"/>
      <c r="J78" s="62"/>
      <c r="K78" s="62" t="s">
        <v>994</v>
      </c>
      <c r="L78" s="62" t="s">
        <v>836</v>
      </c>
      <c r="M78" s="223">
        <v>13846104686</v>
      </c>
      <c r="N78" s="62"/>
    </row>
    <row r="79" spans="2:14">
      <c r="B79" s="194">
        <v>50</v>
      </c>
      <c r="C79" s="62" t="s">
        <v>476</v>
      </c>
      <c r="D79" s="62" t="s">
        <v>520</v>
      </c>
      <c r="E79" s="62">
        <v>6</v>
      </c>
      <c r="F79" s="196" t="s">
        <v>728</v>
      </c>
      <c r="G79" s="207"/>
      <c r="H79" s="196"/>
      <c r="I79" s="196" t="s">
        <v>1113</v>
      </c>
      <c r="J79" s="62">
        <v>1</v>
      </c>
      <c r="K79" s="62" t="s">
        <v>995</v>
      </c>
      <c r="L79" s="62" t="s">
        <v>836</v>
      </c>
      <c r="M79" s="223" t="s">
        <v>996</v>
      </c>
      <c r="N79" s="62"/>
    </row>
    <row r="80" ht="40.5" spans="2:14">
      <c r="B80" s="194">
        <v>51</v>
      </c>
      <c r="C80" s="62" t="s">
        <v>476</v>
      </c>
      <c r="D80" s="62" t="s">
        <v>729</v>
      </c>
      <c r="E80" s="62">
        <v>7</v>
      </c>
      <c r="F80" s="208" t="s">
        <v>730</v>
      </c>
      <c r="G80" s="207"/>
      <c r="H80" s="196"/>
      <c r="I80" s="196"/>
      <c r="J80" s="62"/>
      <c r="K80" s="62" t="s">
        <v>998</v>
      </c>
      <c r="L80" s="62" t="s">
        <v>836</v>
      </c>
      <c r="M80" s="223" t="s">
        <v>999</v>
      </c>
      <c r="N80" s="62"/>
    </row>
    <row r="81" spans="2:14">
      <c r="B81" s="194">
        <v>52</v>
      </c>
      <c r="C81" s="195" t="s">
        <v>476</v>
      </c>
      <c r="D81" s="62" t="s">
        <v>1383</v>
      </c>
      <c r="E81" s="62"/>
      <c r="F81" s="196" t="s">
        <v>514</v>
      </c>
      <c r="G81" s="228" t="s">
        <v>1384</v>
      </c>
      <c r="H81" s="196">
        <v>1</v>
      </c>
      <c r="I81" s="196"/>
      <c r="J81" s="62"/>
      <c r="K81" s="216" t="s">
        <v>922</v>
      </c>
      <c r="L81" s="62" t="s">
        <v>836</v>
      </c>
      <c r="M81" s="223" t="s">
        <v>923</v>
      </c>
      <c r="N81" s="62"/>
    </row>
    <row r="82" ht="27" spans="2:14">
      <c r="B82" s="194">
        <v>53</v>
      </c>
      <c r="C82" s="62" t="s">
        <v>476</v>
      </c>
      <c r="D82" s="62" t="s">
        <v>731</v>
      </c>
      <c r="E82" s="62">
        <v>8</v>
      </c>
      <c r="F82" s="208" t="s">
        <v>732</v>
      </c>
      <c r="G82" s="207"/>
      <c r="H82" s="196"/>
      <c r="I82" s="196"/>
      <c r="J82" s="62"/>
      <c r="K82" s="62" t="s">
        <v>924</v>
      </c>
      <c r="L82" s="62" t="s">
        <v>836</v>
      </c>
      <c r="M82" s="223" t="s">
        <v>925</v>
      </c>
      <c r="N82" s="62"/>
    </row>
    <row r="83" spans="2:14">
      <c r="B83" s="194">
        <v>54</v>
      </c>
      <c r="C83" s="62" t="s">
        <v>476</v>
      </c>
      <c r="D83" s="62" t="s">
        <v>628</v>
      </c>
      <c r="E83" s="62">
        <v>9</v>
      </c>
      <c r="F83" s="196" t="s">
        <v>543</v>
      </c>
      <c r="G83" s="207"/>
      <c r="H83" s="196"/>
      <c r="I83" s="196"/>
      <c r="J83" s="62"/>
      <c r="K83" s="62" t="s">
        <v>1385</v>
      </c>
      <c r="L83" s="62" t="s">
        <v>1386</v>
      </c>
      <c r="M83" s="223">
        <v>13069926267</v>
      </c>
      <c r="N83" s="62"/>
    </row>
    <row r="84" spans="2:14">
      <c r="B84" s="194">
        <v>55</v>
      </c>
      <c r="C84" s="62" t="s">
        <v>476</v>
      </c>
      <c r="D84" s="62" t="s">
        <v>733</v>
      </c>
      <c r="E84" s="62">
        <v>10</v>
      </c>
      <c r="F84" s="196" t="s">
        <v>543</v>
      </c>
      <c r="G84" s="207"/>
      <c r="H84" s="196"/>
      <c r="I84" s="196"/>
      <c r="J84" s="62"/>
      <c r="K84" s="62" t="s">
        <v>1387</v>
      </c>
      <c r="L84" s="62" t="s">
        <v>1386</v>
      </c>
      <c r="M84" s="223" t="s">
        <v>1388</v>
      </c>
      <c r="N84" s="62"/>
    </row>
    <row r="85" spans="2:14">
      <c r="B85" s="194">
        <v>56</v>
      </c>
      <c r="C85" s="62" t="s">
        <v>476</v>
      </c>
      <c r="D85" s="62" t="s">
        <v>630</v>
      </c>
      <c r="E85" s="62">
        <v>11</v>
      </c>
      <c r="F85" s="196" t="s">
        <v>543</v>
      </c>
      <c r="G85" s="207"/>
      <c r="H85" s="196"/>
      <c r="I85" s="196"/>
      <c r="J85" s="62"/>
      <c r="K85" s="62" t="s">
        <v>1389</v>
      </c>
      <c r="L85" s="62" t="s">
        <v>917</v>
      </c>
      <c r="M85" s="223" t="s">
        <v>1390</v>
      </c>
      <c r="N85" s="62"/>
    </row>
    <row r="86" spans="2:14">
      <c r="B86" s="194">
        <v>57</v>
      </c>
      <c r="C86" s="62" t="s">
        <v>476</v>
      </c>
      <c r="D86" s="62" t="s">
        <v>429</v>
      </c>
      <c r="E86" s="62">
        <v>12</v>
      </c>
      <c r="F86" s="196" t="s">
        <v>543</v>
      </c>
      <c r="G86" s="207"/>
      <c r="H86" s="196"/>
      <c r="I86" s="196"/>
      <c r="J86" s="62"/>
      <c r="K86" s="62" t="s">
        <v>1391</v>
      </c>
      <c r="L86" s="62" t="s">
        <v>836</v>
      </c>
      <c r="M86" s="223" t="s">
        <v>1392</v>
      </c>
      <c r="N86" s="62"/>
    </row>
    <row r="87" spans="2:14">
      <c r="B87" s="194">
        <v>58</v>
      </c>
      <c r="C87" s="195" t="s">
        <v>476</v>
      </c>
      <c r="D87" s="62" t="s">
        <v>631</v>
      </c>
      <c r="E87" s="62"/>
      <c r="F87" s="196" t="s">
        <v>543</v>
      </c>
      <c r="G87" s="207"/>
      <c r="H87" s="196"/>
      <c r="I87" s="196"/>
      <c r="J87" s="62"/>
      <c r="K87" s="62" t="s">
        <v>1393</v>
      </c>
      <c r="L87" s="62" t="s">
        <v>859</v>
      </c>
      <c r="M87" s="223">
        <v>13845443415</v>
      </c>
      <c r="N87" s="62"/>
    </row>
    <row r="88" spans="2:14">
      <c r="B88" s="194">
        <v>59</v>
      </c>
      <c r="C88" s="195" t="s">
        <v>476</v>
      </c>
      <c r="D88" s="62" t="s">
        <v>1394</v>
      </c>
      <c r="E88" s="62"/>
      <c r="F88" s="196" t="s">
        <v>604</v>
      </c>
      <c r="G88" s="207"/>
      <c r="H88" s="196"/>
      <c r="I88" s="196"/>
      <c r="J88" s="62"/>
      <c r="K88" s="62" t="s">
        <v>1395</v>
      </c>
      <c r="L88" s="62" t="s">
        <v>859</v>
      </c>
      <c r="M88" s="223">
        <v>13803670693</v>
      </c>
      <c r="N88" s="62"/>
    </row>
    <row r="89" spans="2:14">
      <c r="B89" s="194">
        <v>60</v>
      </c>
      <c r="C89" s="62" t="s">
        <v>476</v>
      </c>
      <c r="D89" s="62" t="s">
        <v>673</v>
      </c>
      <c r="E89" s="62">
        <v>13</v>
      </c>
      <c r="F89" s="196" t="s">
        <v>604</v>
      </c>
      <c r="G89" s="207"/>
      <c r="H89" s="196"/>
      <c r="I89" s="196"/>
      <c r="J89" s="62"/>
      <c r="K89" s="62" t="s">
        <v>1396</v>
      </c>
      <c r="L89" s="62" t="s">
        <v>868</v>
      </c>
      <c r="M89" s="223" t="s">
        <v>1397</v>
      </c>
      <c r="N89" s="62"/>
    </row>
    <row r="90" spans="2:14">
      <c r="B90" s="194">
        <v>61</v>
      </c>
      <c r="C90" s="62" t="s">
        <v>476</v>
      </c>
      <c r="D90" s="62" t="s">
        <v>674</v>
      </c>
      <c r="E90" s="62">
        <v>14</v>
      </c>
      <c r="F90" s="196" t="s">
        <v>604</v>
      </c>
      <c r="G90" s="207" t="s">
        <v>1398</v>
      </c>
      <c r="H90" s="196">
        <v>1</v>
      </c>
      <c r="I90" s="196"/>
      <c r="J90" s="62"/>
      <c r="K90" s="216" t="s">
        <v>1399</v>
      </c>
      <c r="L90" s="62" t="s">
        <v>836</v>
      </c>
      <c r="M90" s="223" t="s">
        <v>1400</v>
      </c>
      <c r="N90" s="62"/>
    </row>
    <row r="91" spans="2:14">
      <c r="B91" s="194">
        <v>62</v>
      </c>
      <c r="C91" s="195" t="s">
        <v>476</v>
      </c>
      <c r="D91" s="62" t="s">
        <v>1401</v>
      </c>
      <c r="E91" s="62"/>
      <c r="F91" s="196" t="s">
        <v>604</v>
      </c>
      <c r="G91" s="207" t="s">
        <v>1402</v>
      </c>
      <c r="H91" s="196">
        <v>1</v>
      </c>
      <c r="I91" s="196"/>
      <c r="J91" s="62"/>
      <c r="K91" s="216" t="s">
        <v>1403</v>
      </c>
      <c r="L91" s="62" t="s">
        <v>859</v>
      </c>
      <c r="M91" s="223" t="s">
        <v>1404</v>
      </c>
      <c r="N91" s="62"/>
    </row>
    <row r="92" spans="2:14">
      <c r="B92" s="194">
        <v>63</v>
      </c>
      <c r="C92" s="195" t="s">
        <v>476</v>
      </c>
      <c r="D92" s="62" t="s">
        <v>1405</v>
      </c>
      <c r="E92" s="62"/>
      <c r="F92" s="196" t="s">
        <v>604</v>
      </c>
      <c r="G92" s="207" t="s">
        <v>1112</v>
      </c>
      <c r="H92" s="196">
        <v>1</v>
      </c>
      <c r="I92" s="196"/>
      <c r="J92" s="62"/>
      <c r="K92" s="216" t="s">
        <v>1406</v>
      </c>
      <c r="L92" s="62" t="s">
        <v>836</v>
      </c>
      <c r="M92" s="223" t="s">
        <v>1407</v>
      </c>
      <c r="N92" s="62"/>
    </row>
    <row r="93" ht="12.75" customHeight="true" spans="2:14">
      <c r="B93" s="194">
        <v>64</v>
      </c>
      <c r="C93" s="62" t="s">
        <v>476</v>
      </c>
      <c r="D93" s="62" t="s">
        <v>677</v>
      </c>
      <c r="E93" s="62">
        <v>15</v>
      </c>
      <c r="F93" s="196" t="s">
        <v>605</v>
      </c>
      <c r="G93" s="207"/>
      <c r="H93" s="196"/>
      <c r="I93" s="196"/>
      <c r="J93" s="62"/>
      <c r="K93" s="62" t="s">
        <v>1408</v>
      </c>
      <c r="L93" s="62" t="s">
        <v>836</v>
      </c>
      <c r="M93" s="223">
        <v>18745415183</v>
      </c>
      <c r="N93" s="62"/>
    </row>
    <row r="94" ht="12.75" customHeight="true" spans="2:14">
      <c r="B94" s="194"/>
      <c r="C94" s="195" t="s">
        <v>476</v>
      </c>
      <c r="D94" s="226" t="s">
        <v>1409</v>
      </c>
      <c r="E94" s="62"/>
      <c r="F94" s="196"/>
      <c r="G94" s="208" t="s">
        <v>1410</v>
      </c>
      <c r="H94" s="196">
        <v>1</v>
      </c>
      <c r="I94" s="196"/>
      <c r="J94" s="62"/>
      <c r="K94" s="215" t="s">
        <v>1411</v>
      </c>
      <c r="L94" s="62"/>
      <c r="M94" s="223"/>
      <c r="N94" s="62"/>
    </row>
    <row r="95" ht="12.75" customHeight="true" spans="2:14">
      <c r="B95" s="194"/>
      <c r="C95" s="195" t="s">
        <v>476</v>
      </c>
      <c r="D95" s="226" t="s">
        <v>1412</v>
      </c>
      <c r="E95" s="62"/>
      <c r="F95" s="196"/>
      <c r="G95" s="208" t="s">
        <v>1413</v>
      </c>
      <c r="H95" s="196">
        <v>1</v>
      </c>
      <c r="I95" s="196"/>
      <c r="J95" s="62"/>
      <c r="K95" s="215" t="s">
        <v>1414</v>
      </c>
      <c r="L95" s="62"/>
      <c r="M95" s="223"/>
      <c r="N95" s="62"/>
    </row>
    <row r="96" ht="24.75" customHeight="true" spans="2:14">
      <c r="B96" s="194"/>
      <c r="C96" s="62" t="s">
        <v>476</v>
      </c>
      <c r="D96" s="62" t="s">
        <v>735</v>
      </c>
      <c r="E96" s="62">
        <v>16</v>
      </c>
      <c r="F96" s="196"/>
      <c r="G96" s="208" t="s">
        <v>1415</v>
      </c>
      <c r="H96" s="196">
        <v>2</v>
      </c>
      <c r="I96" s="196"/>
      <c r="J96" s="62"/>
      <c r="K96" s="215" t="s">
        <v>1416</v>
      </c>
      <c r="L96" s="62"/>
      <c r="M96" s="223"/>
      <c r="N96" s="62"/>
    </row>
    <row r="97" ht="12.75" customHeight="true" spans="2:14">
      <c r="B97" s="194"/>
      <c r="C97" s="62" t="s">
        <v>476</v>
      </c>
      <c r="D97" s="62" t="s">
        <v>736</v>
      </c>
      <c r="E97" s="62">
        <v>17</v>
      </c>
      <c r="F97" s="196"/>
      <c r="G97" s="208" t="s">
        <v>1417</v>
      </c>
      <c r="H97" s="196">
        <v>1</v>
      </c>
      <c r="I97" s="196"/>
      <c r="J97" s="62"/>
      <c r="K97" s="215" t="s">
        <v>1418</v>
      </c>
      <c r="L97" s="62"/>
      <c r="M97" s="223"/>
      <c r="N97" s="62"/>
    </row>
    <row r="98" ht="27" spans="2:14">
      <c r="B98">
        <v>65</v>
      </c>
      <c r="C98" s="62" t="s">
        <v>498</v>
      </c>
      <c r="D98" s="62" t="s">
        <v>722</v>
      </c>
      <c r="E98" s="62">
        <v>1</v>
      </c>
      <c r="F98" s="196" t="s">
        <v>727</v>
      </c>
      <c r="G98" s="207"/>
      <c r="H98" s="196"/>
      <c r="I98" s="208" t="s">
        <v>1419</v>
      </c>
      <c r="J98" s="62">
        <v>2</v>
      </c>
      <c r="K98" s="62" t="s">
        <v>963</v>
      </c>
      <c r="L98" s="62" t="s">
        <v>836</v>
      </c>
      <c r="M98" s="223" t="s">
        <v>964</v>
      </c>
      <c r="N98" s="62"/>
    </row>
    <row r="99" spans="2:14">
      <c r="B99" s="194">
        <v>66</v>
      </c>
      <c r="C99" s="62" t="s">
        <v>498</v>
      </c>
      <c r="D99" s="62" t="s">
        <v>737</v>
      </c>
      <c r="E99" s="62">
        <v>2</v>
      </c>
      <c r="F99" s="196" t="s">
        <v>727</v>
      </c>
      <c r="G99" s="207"/>
      <c r="H99" s="196"/>
      <c r="I99" s="196"/>
      <c r="J99" s="62"/>
      <c r="K99" s="62" t="s">
        <v>965</v>
      </c>
      <c r="L99" s="62" t="s">
        <v>859</v>
      </c>
      <c r="M99" s="223" t="s">
        <v>966</v>
      </c>
      <c r="N99" s="62"/>
    </row>
    <row r="100" spans="2:14">
      <c r="B100" s="194">
        <v>67</v>
      </c>
      <c r="C100" s="62" t="s">
        <v>498</v>
      </c>
      <c r="D100" s="62" t="s">
        <v>500</v>
      </c>
      <c r="E100" s="62">
        <v>3</v>
      </c>
      <c r="F100" s="196" t="s">
        <v>727</v>
      </c>
      <c r="G100" s="207"/>
      <c r="H100" s="196"/>
      <c r="I100" s="196"/>
      <c r="J100" s="62"/>
      <c r="K100" s="62" t="s">
        <v>967</v>
      </c>
      <c r="L100" s="62" t="s">
        <v>894</v>
      </c>
      <c r="M100" s="223" t="s">
        <v>968</v>
      </c>
      <c r="N100" s="62"/>
    </row>
    <row r="101" spans="2:14">
      <c r="B101" s="194">
        <v>68</v>
      </c>
      <c r="C101" s="62" t="s">
        <v>498</v>
      </c>
      <c r="D101" s="62" t="s">
        <v>501</v>
      </c>
      <c r="E101" s="62">
        <v>4</v>
      </c>
      <c r="F101" s="196" t="s">
        <v>727</v>
      </c>
      <c r="G101" s="207"/>
      <c r="H101" s="196"/>
      <c r="I101" s="196"/>
      <c r="J101" s="62"/>
      <c r="K101" s="62" t="s">
        <v>969</v>
      </c>
      <c r="L101" s="62" t="s">
        <v>836</v>
      </c>
      <c r="M101" s="223" t="s">
        <v>970</v>
      </c>
      <c r="N101" s="62"/>
    </row>
    <row r="102" spans="2:14">
      <c r="B102" s="194">
        <v>69</v>
      </c>
      <c r="C102" s="62" t="s">
        <v>498</v>
      </c>
      <c r="D102" s="62" t="s">
        <v>502</v>
      </c>
      <c r="E102" s="62">
        <v>5</v>
      </c>
      <c r="F102" s="196" t="s">
        <v>727</v>
      </c>
      <c r="G102" s="207"/>
      <c r="H102" s="196"/>
      <c r="I102" s="196"/>
      <c r="J102" s="62"/>
      <c r="K102" s="62" t="s">
        <v>971</v>
      </c>
      <c r="L102" s="62" t="s">
        <v>836</v>
      </c>
      <c r="M102" s="223" t="s">
        <v>972</v>
      </c>
      <c r="N102" s="62"/>
    </row>
    <row r="103" spans="2:14">
      <c r="B103" s="194">
        <v>70</v>
      </c>
      <c r="C103" s="62" t="s">
        <v>498</v>
      </c>
      <c r="D103" s="62" t="s">
        <v>503</v>
      </c>
      <c r="E103" s="62">
        <v>6</v>
      </c>
      <c r="F103" s="196" t="s">
        <v>727</v>
      </c>
      <c r="G103" s="207"/>
      <c r="H103" s="196"/>
      <c r="I103" s="196"/>
      <c r="J103" s="62"/>
      <c r="K103" s="62" t="s">
        <v>973</v>
      </c>
      <c r="L103" s="62" t="s">
        <v>836</v>
      </c>
      <c r="M103" s="223" t="s">
        <v>974</v>
      </c>
      <c r="N103" s="62"/>
    </row>
    <row r="104" spans="2:14">
      <c r="B104" s="194">
        <v>71</v>
      </c>
      <c r="C104" s="62" t="s">
        <v>498</v>
      </c>
      <c r="D104" s="62" t="s">
        <v>597</v>
      </c>
      <c r="E104" s="62">
        <v>7</v>
      </c>
      <c r="F104" s="196" t="s">
        <v>539</v>
      </c>
      <c r="G104" s="207" t="s">
        <v>1420</v>
      </c>
      <c r="H104" s="196">
        <v>1</v>
      </c>
      <c r="I104" s="196"/>
      <c r="J104" s="62"/>
      <c r="K104" s="216" t="s">
        <v>1421</v>
      </c>
      <c r="L104" s="62" t="s">
        <v>836</v>
      </c>
      <c r="M104" s="223" t="s">
        <v>1422</v>
      </c>
      <c r="N104" s="62"/>
    </row>
    <row r="105" spans="2:14">
      <c r="B105" s="194">
        <v>72</v>
      </c>
      <c r="C105" s="62" t="s">
        <v>498</v>
      </c>
      <c r="D105" s="62" t="s">
        <v>738</v>
      </c>
      <c r="E105" s="62">
        <v>8</v>
      </c>
      <c r="F105" s="196" t="s">
        <v>539</v>
      </c>
      <c r="G105" s="207"/>
      <c r="H105" s="196"/>
      <c r="I105" s="196"/>
      <c r="J105" s="62"/>
      <c r="K105" s="62" t="s">
        <v>1423</v>
      </c>
      <c r="L105" s="62" t="s">
        <v>836</v>
      </c>
      <c r="M105" s="223" t="s">
        <v>1424</v>
      </c>
      <c r="N105" s="62"/>
    </row>
    <row r="106" spans="2:14">
      <c r="B106" s="194">
        <v>73</v>
      </c>
      <c r="C106" s="195" t="s">
        <v>498</v>
      </c>
      <c r="D106" s="62" t="s">
        <v>599</v>
      </c>
      <c r="E106" s="62"/>
      <c r="F106" s="196" t="s">
        <v>539</v>
      </c>
      <c r="G106" s="207"/>
      <c r="H106" s="196"/>
      <c r="I106" s="196"/>
      <c r="J106" s="62"/>
      <c r="K106" s="62" t="s">
        <v>1425</v>
      </c>
      <c r="L106" s="62" t="s">
        <v>917</v>
      </c>
      <c r="M106" s="223" t="s">
        <v>1426</v>
      </c>
      <c r="N106" s="62"/>
    </row>
    <row r="107" spans="2:14">
      <c r="B107" s="194">
        <v>74</v>
      </c>
      <c r="C107" s="195" t="s">
        <v>498</v>
      </c>
      <c r="D107" s="62" t="s">
        <v>501</v>
      </c>
      <c r="E107" s="62"/>
      <c r="F107" s="196" t="s">
        <v>539</v>
      </c>
      <c r="G107" s="207"/>
      <c r="H107" s="196"/>
      <c r="I107" s="196"/>
      <c r="J107" s="62"/>
      <c r="K107" s="62" t="s">
        <v>1427</v>
      </c>
      <c r="L107" s="62" t="s">
        <v>22</v>
      </c>
      <c r="M107" s="223" t="s">
        <v>1428</v>
      </c>
      <c r="N107" s="62"/>
    </row>
    <row r="108" spans="2:14">
      <c r="B108" s="194">
        <v>75</v>
      </c>
      <c r="C108" s="62" t="s">
        <v>498</v>
      </c>
      <c r="D108" s="62" t="s">
        <v>600</v>
      </c>
      <c r="E108" s="62">
        <v>9</v>
      </c>
      <c r="F108" s="196" t="s">
        <v>539</v>
      </c>
      <c r="G108" s="207"/>
      <c r="H108" s="196"/>
      <c r="I108" s="196"/>
      <c r="J108" s="62"/>
      <c r="K108" s="62" t="s">
        <v>1429</v>
      </c>
      <c r="L108" s="62" t="s">
        <v>836</v>
      </c>
      <c r="M108" s="223" t="s">
        <v>1430</v>
      </c>
      <c r="N108" s="62"/>
    </row>
    <row r="109" spans="2:14">
      <c r="B109" s="194">
        <v>76</v>
      </c>
      <c r="C109" s="195" t="s">
        <v>498</v>
      </c>
      <c r="D109" s="62" t="s">
        <v>1431</v>
      </c>
      <c r="E109" s="62"/>
      <c r="F109" s="196" t="s">
        <v>539</v>
      </c>
      <c r="G109" s="207"/>
      <c r="H109" s="196"/>
      <c r="I109" s="196"/>
      <c r="J109" s="62"/>
      <c r="K109" s="62" t="s">
        <v>1432</v>
      </c>
      <c r="L109" s="62" t="s">
        <v>1433</v>
      </c>
      <c r="M109" s="223" t="s">
        <v>1434</v>
      </c>
      <c r="N109" s="62"/>
    </row>
    <row r="110" spans="2:14">
      <c r="B110" s="194">
        <v>77</v>
      </c>
      <c r="C110" s="62" t="s">
        <v>498</v>
      </c>
      <c r="D110" s="62" t="s">
        <v>602</v>
      </c>
      <c r="E110" s="62">
        <v>10</v>
      </c>
      <c r="F110" s="196" t="s">
        <v>539</v>
      </c>
      <c r="G110" s="207"/>
      <c r="H110" s="196"/>
      <c r="I110" s="196"/>
      <c r="J110" s="62"/>
      <c r="K110" s="62" t="s">
        <v>1435</v>
      </c>
      <c r="L110" s="62" t="s">
        <v>836</v>
      </c>
      <c r="M110" s="223" t="s">
        <v>1436</v>
      </c>
      <c r="N110" s="62"/>
    </row>
    <row r="111" spans="2:14">
      <c r="B111" s="194">
        <v>78</v>
      </c>
      <c r="C111" s="195" t="s">
        <v>498</v>
      </c>
      <c r="D111" s="62" t="s">
        <v>1437</v>
      </c>
      <c r="E111" s="62"/>
      <c r="F111" s="196" t="s">
        <v>539</v>
      </c>
      <c r="G111" s="207"/>
      <c r="H111" s="196"/>
      <c r="I111" s="196"/>
      <c r="J111" s="62"/>
      <c r="K111" s="62" t="s">
        <v>1438</v>
      </c>
      <c r="L111" s="62" t="s">
        <v>859</v>
      </c>
      <c r="M111" s="223" t="s">
        <v>1439</v>
      </c>
      <c r="N111" s="62"/>
    </row>
    <row r="112" spans="2:14">
      <c r="B112" s="194">
        <v>79</v>
      </c>
      <c r="C112" s="195" t="s">
        <v>498</v>
      </c>
      <c r="D112" s="62" t="s">
        <v>597</v>
      </c>
      <c r="E112" s="62"/>
      <c r="F112" s="196" t="s">
        <v>562</v>
      </c>
      <c r="G112" s="207"/>
      <c r="H112" s="196"/>
      <c r="I112" s="196"/>
      <c r="J112" s="62"/>
      <c r="K112" s="62" t="s">
        <v>1440</v>
      </c>
      <c r="L112" s="62" t="s">
        <v>894</v>
      </c>
      <c r="M112" s="223" t="s">
        <v>1441</v>
      </c>
      <c r="N112" s="62"/>
    </row>
    <row r="113" spans="2:14">
      <c r="B113" s="194">
        <v>80</v>
      </c>
      <c r="C113" s="62" t="s">
        <v>498</v>
      </c>
      <c r="D113" s="62" t="s">
        <v>678</v>
      </c>
      <c r="E113" s="62">
        <v>11</v>
      </c>
      <c r="F113" s="196" t="s">
        <v>562</v>
      </c>
      <c r="G113" s="207"/>
      <c r="H113" s="196"/>
      <c r="I113" s="196"/>
      <c r="J113" s="62"/>
      <c r="K113" s="62" t="s">
        <v>1442</v>
      </c>
      <c r="L113" s="62" t="s">
        <v>836</v>
      </c>
      <c r="M113" s="223" t="s">
        <v>1443</v>
      </c>
      <c r="N113" s="62"/>
    </row>
    <row r="114" spans="2:14">
      <c r="B114" s="194">
        <v>81</v>
      </c>
      <c r="C114" s="62" t="s">
        <v>498</v>
      </c>
      <c r="D114" s="62" t="s">
        <v>62</v>
      </c>
      <c r="E114" s="62">
        <v>12</v>
      </c>
      <c r="F114" s="196" t="s">
        <v>562</v>
      </c>
      <c r="G114" s="207"/>
      <c r="H114" s="196"/>
      <c r="I114" s="196"/>
      <c r="J114" s="62"/>
      <c r="K114" s="62" t="s">
        <v>1444</v>
      </c>
      <c r="L114" s="62" t="s">
        <v>836</v>
      </c>
      <c r="M114" s="223" t="s">
        <v>1445</v>
      </c>
      <c r="N114" s="62"/>
    </row>
    <row r="115" ht="27" spans="2:14">
      <c r="B115" s="194">
        <v>82</v>
      </c>
      <c r="C115" s="62" t="s">
        <v>498</v>
      </c>
      <c r="D115" s="62" t="s">
        <v>679</v>
      </c>
      <c r="E115" s="62">
        <v>13</v>
      </c>
      <c r="F115" s="196" t="s">
        <v>562</v>
      </c>
      <c r="G115" s="207" t="s">
        <v>1446</v>
      </c>
      <c r="H115" s="196">
        <v>2</v>
      </c>
      <c r="I115" s="196"/>
      <c r="J115" s="62"/>
      <c r="K115" s="216" t="s">
        <v>1447</v>
      </c>
      <c r="L115" s="62" t="s">
        <v>836</v>
      </c>
      <c r="M115" s="223" t="s">
        <v>1448</v>
      </c>
      <c r="N115" s="62"/>
    </row>
    <row r="116" spans="2:14">
      <c r="B116" s="194">
        <v>83</v>
      </c>
      <c r="C116" s="62" t="s">
        <v>498</v>
      </c>
      <c r="D116" s="62" t="s">
        <v>680</v>
      </c>
      <c r="E116" s="62">
        <v>14</v>
      </c>
      <c r="F116" s="196" t="s">
        <v>562</v>
      </c>
      <c r="G116" s="207"/>
      <c r="H116" s="196"/>
      <c r="I116" s="196"/>
      <c r="J116" s="62"/>
      <c r="K116" s="62" t="s">
        <v>1449</v>
      </c>
      <c r="L116" s="62" t="s">
        <v>894</v>
      </c>
      <c r="M116" s="223" t="s">
        <v>1450</v>
      </c>
      <c r="N116" s="62"/>
    </row>
    <row r="117" spans="2:14">
      <c r="B117" s="194">
        <v>84</v>
      </c>
      <c r="C117" s="62" t="s">
        <v>498</v>
      </c>
      <c r="D117" s="62" t="s">
        <v>681</v>
      </c>
      <c r="E117" s="62">
        <v>15</v>
      </c>
      <c r="F117" s="196" t="s">
        <v>562</v>
      </c>
      <c r="G117" s="207"/>
      <c r="H117" s="196"/>
      <c r="I117" s="196"/>
      <c r="J117" s="62"/>
      <c r="K117" s="62" t="s">
        <v>1451</v>
      </c>
      <c r="L117" s="62" t="s">
        <v>836</v>
      </c>
      <c r="M117" s="223" t="s">
        <v>1452</v>
      </c>
      <c r="N117" s="62"/>
    </row>
    <row r="118" spans="2:14">
      <c r="B118" s="194">
        <v>85</v>
      </c>
      <c r="C118" s="195" t="s">
        <v>498</v>
      </c>
      <c r="D118" s="62" t="s">
        <v>1453</v>
      </c>
      <c r="E118" s="62"/>
      <c r="F118" s="196" t="s">
        <v>562</v>
      </c>
      <c r="G118" s="207"/>
      <c r="H118" s="196"/>
      <c r="I118" s="196"/>
      <c r="J118" s="62"/>
      <c r="K118" s="62" t="s">
        <v>1454</v>
      </c>
      <c r="L118" s="62" t="s">
        <v>836</v>
      </c>
      <c r="M118" s="223" t="s">
        <v>1455</v>
      </c>
      <c r="N118" s="62"/>
    </row>
    <row r="119" ht="81" spans="2:14">
      <c r="B119" s="194">
        <v>86</v>
      </c>
      <c r="C119" s="62" t="s">
        <v>498</v>
      </c>
      <c r="D119" s="62" t="s">
        <v>683</v>
      </c>
      <c r="E119" s="62">
        <v>16</v>
      </c>
      <c r="F119" s="196" t="s">
        <v>568</v>
      </c>
      <c r="G119" s="209" t="s">
        <v>1456</v>
      </c>
      <c r="H119" s="210">
        <v>6</v>
      </c>
      <c r="I119" s="196"/>
      <c r="J119" s="62"/>
      <c r="K119" s="216" t="s">
        <v>1457</v>
      </c>
      <c r="L119" s="62" t="s">
        <v>836</v>
      </c>
      <c r="M119" s="223" t="s">
        <v>1458</v>
      </c>
      <c r="N119" s="62"/>
    </row>
    <row r="120" spans="2:14">
      <c r="B120" s="194">
        <v>87</v>
      </c>
      <c r="C120" s="195" t="s">
        <v>498</v>
      </c>
      <c r="D120" s="62" t="s">
        <v>500</v>
      </c>
      <c r="E120" s="62"/>
      <c r="F120" s="196" t="s">
        <v>568</v>
      </c>
      <c r="G120" s="207"/>
      <c r="H120" s="196"/>
      <c r="I120" s="196"/>
      <c r="J120" s="62"/>
      <c r="K120" s="62" t="s">
        <v>1459</v>
      </c>
      <c r="L120" s="62" t="s">
        <v>836</v>
      </c>
      <c r="M120" s="223">
        <v>15145422991</v>
      </c>
      <c r="N120" s="62"/>
    </row>
    <row r="121" spans="2:14">
      <c r="B121" s="194">
        <v>88</v>
      </c>
      <c r="C121" s="195" t="s">
        <v>498</v>
      </c>
      <c r="D121" s="62" t="s">
        <v>722</v>
      </c>
      <c r="E121" s="62"/>
      <c r="F121" s="196" t="s">
        <v>568</v>
      </c>
      <c r="G121" s="207"/>
      <c r="H121" s="196"/>
      <c r="I121" s="196"/>
      <c r="J121" s="62"/>
      <c r="K121" s="62" t="s">
        <v>1460</v>
      </c>
      <c r="L121" s="62" t="s">
        <v>917</v>
      </c>
      <c r="M121" s="223" t="s">
        <v>1461</v>
      </c>
      <c r="N121" s="62"/>
    </row>
    <row r="122" ht="27" spans="2:14">
      <c r="B122" s="194"/>
      <c r="C122" s="195" t="s">
        <v>498</v>
      </c>
      <c r="D122" s="62" t="s">
        <v>734</v>
      </c>
      <c r="E122" s="62"/>
      <c r="F122" s="196"/>
      <c r="G122" s="208" t="s">
        <v>1462</v>
      </c>
      <c r="H122" s="196">
        <v>2</v>
      </c>
      <c r="I122" s="196"/>
      <c r="J122" s="62"/>
      <c r="K122" s="215" t="s">
        <v>1463</v>
      </c>
      <c r="L122" s="62"/>
      <c r="M122" s="223"/>
      <c r="N122" s="62"/>
    </row>
    <row r="123" ht="27" spans="2:14">
      <c r="B123" s="194"/>
      <c r="C123" s="195" t="s">
        <v>498</v>
      </c>
      <c r="D123" s="227" t="s">
        <v>1464</v>
      </c>
      <c r="E123" s="62"/>
      <c r="F123" s="196"/>
      <c r="G123" s="209" t="s">
        <v>1465</v>
      </c>
      <c r="H123" s="196">
        <v>2</v>
      </c>
      <c r="I123" s="196"/>
      <c r="J123" s="62"/>
      <c r="K123" s="215" t="s">
        <v>1466</v>
      </c>
      <c r="L123" s="62"/>
      <c r="M123" s="223"/>
      <c r="N123" s="62"/>
    </row>
    <row r="124" ht="27" spans="2:14">
      <c r="B124" s="194"/>
      <c r="C124" s="62" t="s">
        <v>498</v>
      </c>
      <c r="D124" s="62" t="s">
        <v>740</v>
      </c>
      <c r="E124" s="62">
        <v>17</v>
      </c>
      <c r="F124" s="196"/>
      <c r="G124" s="208" t="s">
        <v>1467</v>
      </c>
      <c r="H124" s="196">
        <v>2</v>
      </c>
      <c r="I124" s="196"/>
      <c r="J124" s="62"/>
      <c r="K124" s="215" t="s">
        <v>1468</v>
      </c>
      <c r="L124" s="62"/>
      <c r="M124" s="223"/>
      <c r="N124" s="62"/>
    </row>
    <row r="125" ht="40.5" spans="2:14">
      <c r="B125" s="194"/>
      <c r="C125" s="62" t="s">
        <v>498</v>
      </c>
      <c r="D125" s="227" t="s">
        <v>741</v>
      </c>
      <c r="E125" s="62">
        <v>18</v>
      </c>
      <c r="F125" s="196"/>
      <c r="G125" s="209" t="s">
        <v>1469</v>
      </c>
      <c r="H125" s="210">
        <v>3</v>
      </c>
      <c r="I125" s="196"/>
      <c r="J125" s="62"/>
      <c r="K125" s="215" t="s">
        <v>1470</v>
      </c>
      <c r="L125" s="62"/>
      <c r="M125" s="223"/>
      <c r="N125" s="62"/>
    </row>
    <row r="126" ht="54" spans="2:14">
      <c r="B126" s="194"/>
      <c r="C126" s="62" t="s">
        <v>498</v>
      </c>
      <c r="D126" s="227" t="s">
        <v>742</v>
      </c>
      <c r="E126" s="62">
        <v>19</v>
      </c>
      <c r="F126" s="196"/>
      <c r="G126" s="209" t="s">
        <v>1471</v>
      </c>
      <c r="H126" s="210">
        <v>4</v>
      </c>
      <c r="I126" s="196"/>
      <c r="J126" s="62"/>
      <c r="K126" s="215" t="s">
        <v>1472</v>
      </c>
      <c r="L126" s="62"/>
      <c r="M126" s="223"/>
      <c r="N126" s="62"/>
    </row>
    <row r="127" ht="108" spans="2:14">
      <c r="B127" s="194"/>
      <c r="C127" s="62" t="s">
        <v>498</v>
      </c>
      <c r="D127" s="227" t="s">
        <v>743</v>
      </c>
      <c r="E127" s="62">
        <v>20</v>
      </c>
      <c r="F127" s="196"/>
      <c r="G127" s="209" t="s">
        <v>1473</v>
      </c>
      <c r="H127" s="210">
        <v>8</v>
      </c>
      <c r="I127" s="196"/>
      <c r="J127" s="62"/>
      <c r="K127" s="215" t="s">
        <v>1474</v>
      </c>
      <c r="L127" s="62"/>
      <c r="M127" s="223"/>
      <c r="N127" s="62"/>
    </row>
    <row r="128" spans="2:14">
      <c r="B128">
        <v>89</v>
      </c>
      <c r="C128" s="62" t="s">
        <v>455</v>
      </c>
      <c r="D128" s="62" t="s">
        <v>456</v>
      </c>
      <c r="E128" s="62">
        <v>1</v>
      </c>
      <c r="F128" s="196" t="s">
        <v>696</v>
      </c>
      <c r="G128" s="207"/>
      <c r="H128" s="196"/>
      <c r="I128" s="196"/>
      <c r="J128" s="62"/>
      <c r="K128" s="62" t="s">
        <v>835</v>
      </c>
      <c r="L128" s="62" t="s">
        <v>836</v>
      </c>
      <c r="M128" s="223" t="s">
        <v>837</v>
      </c>
      <c r="N128" s="62"/>
    </row>
    <row r="129" spans="2:14">
      <c r="B129" s="194">
        <v>90</v>
      </c>
      <c r="C129" s="62" t="s">
        <v>455</v>
      </c>
      <c r="D129" s="62" t="s">
        <v>457</v>
      </c>
      <c r="E129" s="62">
        <v>2</v>
      </c>
      <c r="F129" s="196" t="s">
        <v>696</v>
      </c>
      <c r="G129" s="207"/>
      <c r="H129" s="196"/>
      <c r="I129" s="196"/>
      <c r="J129" s="62"/>
      <c r="K129" s="62" t="s">
        <v>840</v>
      </c>
      <c r="L129" s="62" t="s">
        <v>836</v>
      </c>
      <c r="M129" s="223" t="s">
        <v>841</v>
      </c>
      <c r="N129" s="62"/>
    </row>
    <row r="130" ht="81" spans="2:14">
      <c r="B130" s="194">
        <v>91</v>
      </c>
      <c r="C130" s="62" t="s">
        <v>455</v>
      </c>
      <c r="D130" s="62" t="s">
        <v>458</v>
      </c>
      <c r="E130" s="62">
        <v>3</v>
      </c>
      <c r="F130" s="196" t="s">
        <v>696</v>
      </c>
      <c r="G130" s="207" t="s">
        <v>1475</v>
      </c>
      <c r="H130" s="196">
        <v>6</v>
      </c>
      <c r="I130" s="196"/>
      <c r="J130" s="62"/>
      <c r="K130" s="216" t="s">
        <v>842</v>
      </c>
      <c r="L130" s="62" t="s">
        <v>836</v>
      </c>
      <c r="M130" s="223" t="s">
        <v>843</v>
      </c>
      <c r="N130" s="62"/>
    </row>
    <row r="131" spans="2:14">
      <c r="B131" s="194">
        <v>92</v>
      </c>
      <c r="C131" s="62" t="s">
        <v>455</v>
      </c>
      <c r="D131" s="62" t="s">
        <v>459</v>
      </c>
      <c r="E131" s="62">
        <v>4</v>
      </c>
      <c r="F131" s="196" t="s">
        <v>696</v>
      </c>
      <c r="G131" s="207" t="s">
        <v>1476</v>
      </c>
      <c r="H131" s="196">
        <v>1</v>
      </c>
      <c r="I131" s="196"/>
      <c r="J131" s="62"/>
      <c r="K131" s="216" t="s">
        <v>844</v>
      </c>
      <c r="L131" s="62" t="s">
        <v>836</v>
      </c>
      <c r="M131" s="223" t="s">
        <v>845</v>
      </c>
      <c r="N131" s="62"/>
    </row>
    <row r="132" spans="2:14">
      <c r="B132" s="194">
        <v>93</v>
      </c>
      <c r="C132" s="62" t="s">
        <v>455</v>
      </c>
      <c r="D132" s="62" t="s">
        <v>744</v>
      </c>
      <c r="E132" s="62">
        <v>5</v>
      </c>
      <c r="F132" s="196" t="s">
        <v>696</v>
      </c>
      <c r="G132" s="207" t="s">
        <v>1477</v>
      </c>
      <c r="H132" s="196">
        <v>1</v>
      </c>
      <c r="I132" s="196" t="s">
        <v>1151</v>
      </c>
      <c r="J132" s="62">
        <v>1</v>
      </c>
      <c r="K132" s="216" t="s">
        <v>846</v>
      </c>
      <c r="L132" s="62" t="s">
        <v>836</v>
      </c>
      <c r="M132" s="223" t="s">
        <v>847</v>
      </c>
      <c r="N132" s="62"/>
    </row>
    <row r="133" ht="27" spans="2:14">
      <c r="B133" s="194">
        <v>94</v>
      </c>
      <c r="C133" s="62" t="s">
        <v>455</v>
      </c>
      <c r="D133" s="62" t="s">
        <v>461</v>
      </c>
      <c r="E133" s="62">
        <v>6</v>
      </c>
      <c r="F133" s="208" t="s">
        <v>745</v>
      </c>
      <c r="G133" s="207"/>
      <c r="H133" s="196"/>
      <c r="I133" s="196"/>
      <c r="J133" s="62"/>
      <c r="K133" s="62" t="s">
        <v>848</v>
      </c>
      <c r="L133" s="62" t="s">
        <v>836</v>
      </c>
      <c r="M133" s="223" t="s">
        <v>849</v>
      </c>
      <c r="N133" s="62"/>
    </row>
    <row r="134" spans="2:14">
      <c r="B134" s="194">
        <v>95</v>
      </c>
      <c r="C134" s="62" t="s">
        <v>455</v>
      </c>
      <c r="D134" s="62" t="s">
        <v>96</v>
      </c>
      <c r="E134" s="62">
        <v>7</v>
      </c>
      <c r="F134" s="196" t="s">
        <v>696</v>
      </c>
      <c r="G134" s="207"/>
      <c r="H134" s="196"/>
      <c r="I134" s="196"/>
      <c r="J134" s="62"/>
      <c r="K134" s="62" t="s">
        <v>850</v>
      </c>
      <c r="L134" s="62" t="s">
        <v>836</v>
      </c>
      <c r="M134" s="223" t="s">
        <v>851</v>
      </c>
      <c r="N134" s="62"/>
    </row>
    <row r="135" ht="40.5" spans="2:14">
      <c r="B135" s="194">
        <v>96</v>
      </c>
      <c r="C135" s="62" t="s">
        <v>455</v>
      </c>
      <c r="D135" s="62" t="s">
        <v>613</v>
      </c>
      <c r="E135" s="62">
        <v>8</v>
      </c>
      <c r="F135" s="196" t="s">
        <v>534</v>
      </c>
      <c r="G135" s="207" t="s">
        <v>1478</v>
      </c>
      <c r="H135" s="196">
        <v>3</v>
      </c>
      <c r="I135" s="196"/>
      <c r="J135" s="62"/>
      <c r="K135" s="216" t="s">
        <v>1479</v>
      </c>
      <c r="L135" s="62" t="s">
        <v>836</v>
      </c>
      <c r="M135" s="223" t="s">
        <v>1480</v>
      </c>
      <c r="N135" s="62"/>
    </row>
    <row r="136" spans="2:14">
      <c r="B136" s="194">
        <v>97</v>
      </c>
      <c r="C136" s="62" t="s">
        <v>455</v>
      </c>
      <c r="D136" s="62" t="s">
        <v>614</v>
      </c>
      <c r="E136" s="62">
        <v>9</v>
      </c>
      <c r="F136" s="196" t="s">
        <v>534</v>
      </c>
      <c r="G136" s="207"/>
      <c r="H136" s="196"/>
      <c r="I136" s="196"/>
      <c r="J136" s="62"/>
      <c r="K136" s="62" t="s">
        <v>1481</v>
      </c>
      <c r="L136" s="62" t="s">
        <v>836</v>
      </c>
      <c r="M136" s="223" t="s">
        <v>1482</v>
      </c>
      <c r="N136" s="62"/>
    </row>
    <row r="137" ht="27" spans="2:14">
      <c r="B137" s="194">
        <v>98</v>
      </c>
      <c r="C137" s="62" t="s">
        <v>455</v>
      </c>
      <c r="D137" s="62" t="s">
        <v>615</v>
      </c>
      <c r="E137" s="62">
        <v>10</v>
      </c>
      <c r="F137" s="196" t="s">
        <v>534</v>
      </c>
      <c r="G137" s="207" t="s">
        <v>1483</v>
      </c>
      <c r="H137" s="196">
        <v>2</v>
      </c>
      <c r="I137" s="196"/>
      <c r="J137" s="62"/>
      <c r="K137" s="216" t="s">
        <v>1484</v>
      </c>
      <c r="L137" s="62" t="s">
        <v>836</v>
      </c>
      <c r="M137" s="223" t="s">
        <v>1485</v>
      </c>
      <c r="N137" s="62"/>
    </row>
    <row r="138" spans="2:14">
      <c r="B138" s="194">
        <v>99</v>
      </c>
      <c r="C138" s="62" t="s">
        <v>455</v>
      </c>
      <c r="D138" s="62" t="s">
        <v>141</v>
      </c>
      <c r="E138" s="62">
        <v>11</v>
      </c>
      <c r="F138" s="196" t="s">
        <v>534</v>
      </c>
      <c r="G138" s="207" t="s">
        <v>1486</v>
      </c>
      <c r="H138" s="196">
        <v>1</v>
      </c>
      <c r="I138" s="196"/>
      <c r="J138" s="62"/>
      <c r="K138" s="216" t="s">
        <v>1487</v>
      </c>
      <c r="L138" s="62" t="s">
        <v>836</v>
      </c>
      <c r="M138" s="223" t="s">
        <v>1488</v>
      </c>
      <c r="N138" s="62"/>
    </row>
    <row r="139" ht="40.5" spans="2:14">
      <c r="B139" s="194">
        <v>100</v>
      </c>
      <c r="C139" s="62" t="s">
        <v>455</v>
      </c>
      <c r="D139" s="62" t="s">
        <v>616</v>
      </c>
      <c r="E139" s="62">
        <v>12</v>
      </c>
      <c r="F139" s="196" t="s">
        <v>534</v>
      </c>
      <c r="G139" s="207" t="s">
        <v>1489</v>
      </c>
      <c r="H139" s="196">
        <v>3</v>
      </c>
      <c r="I139" s="196"/>
      <c r="J139" s="62"/>
      <c r="K139" s="216" t="s">
        <v>1490</v>
      </c>
      <c r="L139" s="62" t="s">
        <v>836</v>
      </c>
      <c r="M139" s="223" t="s">
        <v>1491</v>
      </c>
      <c r="N139" s="62"/>
    </row>
    <row r="140" spans="2:14">
      <c r="B140" s="194">
        <v>101</v>
      </c>
      <c r="C140" s="62" t="s">
        <v>455</v>
      </c>
      <c r="D140" s="62" t="s">
        <v>617</v>
      </c>
      <c r="E140" s="62">
        <v>13</v>
      </c>
      <c r="F140" s="196" t="s">
        <v>534</v>
      </c>
      <c r="G140" s="207"/>
      <c r="H140" s="196"/>
      <c r="I140" s="196"/>
      <c r="J140" s="62"/>
      <c r="K140" s="62" t="s">
        <v>1492</v>
      </c>
      <c r="L140" s="62" t="s">
        <v>836</v>
      </c>
      <c r="M140" s="223" t="s">
        <v>1493</v>
      </c>
      <c r="N140" s="62"/>
    </row>
    <row r="141" spans="2:14">
      <c r="B141" s="194">
        <v>102</v>
      </c>
      <c r="C141" s="62" t="s">
        <v>455</v>
      </c>
      <c r="D141" s="62" t="s">
        <v>618</v>
      </c>
      <c r="E141" s="62">
        <v>14</v>
      </c>
      <c r="F141" s="196" t="s">
        <v>534</v>
      </c>
      <c r="G141" s="207"/>
      <c r="H141" s="196"/>
      <c r="I141" s="196"/>
      <c r="J141" s="62"/>
      <c r="K141" s="62" t="s">
        <v>1494</v>
      </c>
      <c r="L141" s="62" t="s">
        <v>836</v>
      </c>
      <c r="M141" s="223" t="s">
        <v>1495</v>
      </c>
      <c r="N141" s="62"/>
    </row>
    <row r="142" spans="2:14">
      <c r="B142" s="194"/>
      <c r="C142" s="62" t="s">
        <v>455</v>
      </c>
      <c r="D142" s="62" t="s">
        <v>747</v>
      </c>
      <c r="E142" s="62">
        <v>15</v>
      </c>
      <c r="F142" s="196"/>
      <c r="G142" s="207" t="s">
        <v>1496</v>
      </c>
      <c r="H142" s="196">
        <v>1</v>
      </c>
      <c r="I142" s="196"/>
      <c r="J142" s="62"/>
      <c r="K142" s="215" t="s">
        <v>1497</v>
      </c>
      <c r="L142" s="62"/>
      <c r="M142" s="223"/>
      <c r="N142" s="62"/>
    </row>
    <row r="143" spans="2:14">
      <c r="B143" s="194"/>
      <c r="C143" s="62" t="s">
        <v>455</v>
      </c>
      <c r="D143" s="62" t="s">
        <v>748</v>
      </c>
      <c r="E143" s="62">
        <v>16</v>
      </c>
      <c r="F143" s="196"/>
      <c r="G143" s="207" t="s">
        <v>1498</v>
      </c>
      <c r="H143" s="196">
        <v>1</v>
      </c>
      <c r="I143" s="196"/>
      <c r="J143" s="62"/>
      <c r="K143" s="215" t="s">
        <v>1499</v>
      </c>
      <c r="L143" s="62"/>
      <c r="M143" s="223"/>
      <c r="N143" s="62"/>
    </row>
    <row r="144" spans="2:14">
      <c r="B144" s="194"/>
      <c r="C144" s="62" t="s">
        <v>455</v>
      </c>
      <c r="D144" s="62" t="s">
        <v>749</v>
      </c>
      <c r="E144" s="62">
        <v>17</v>
      </c>
      <c r="F144" s="196"/>
      <c r="G144" s="207" t="s">
        <v>1500</v>
      </c>
      <c r="H144" s="196">
        <v>1</v>
      </c>
      <c r="I144" s="196"/>
      <c r="J144" s="62"/>
      <c r="K144" s="215" t="s">
        <v>1078</v>
      </c>
      <c r="L144" s="62"/>
      <c r="M144" s="223"/>
      <c r="N144" s="62"/>
    </row>
    <row r="145" spans="2:14">
      <c r="B145" s="194"/>
      <c r="C145" s="62" t="s">
        <v>455</v>
      </c>
      <c r="D145" s="62" t="s">
        <v>750</v>
      </c>
      <c r="E145" s="62">
        <v>18</v>
      </c>
      <c r="F145" s="196"/>
      <c r="G145" s="207" t="s">
        <v>1501</v>
      </c>
      <c r="H145" s="196">
        <v>1</v>
      </c>
      <c r="I145" s="196"/>
      <c r="J145" s="62"/>
      <c r="K145" s="215" t="s">
        <v>1502</v>
      </c>
      <c r="L145" s="62"/>
      <c r="M145" s="223"/>
      <c r="N145" s="62"/>
    </row>
    <row r="146" spans="2:14">
      <c r="B146" s="194"/>
      <c r="C146" s="62" t="s">
        <v>455</v>
      </c>
      <c r="D146" s="62" t="s">
        <v>751</v>
      </c>
      <c r="E146" s="62">
        <v>19</v>
      </c>
      <c r="F146" s="196"/>
      <c r="G146" s="207" t="s">
        <v>1503</v>
      </c>
      <c r="H146" s="196">
        <v>1</v>
      </c>
      <c r="I146" s="196"/>
      <c r="J146" s="62"/>
      <c r="K146" s="215" t="s">
        <v>1504</v>
      </c>
      <c r="L146" s="62"/>
      <c r="M146" s="223"/>
      <c r="N146" s="62"/>
    </row>
    <row r="147" spans="2:14">
      <c r="B147" s="194"/>
      <c r="C147" s="62" t="s">
        <v>455</v>
      </c>
      <c r="D147" s="62" t="s">
        <v>752</v>
      </c>
      <c r="E147" s="62">
        <v>20</v>
      </c>
      <c r="F147" s="196"/>
      <c r="G147" s="207" t="s">
        <v>1505</v>
      </c>
      <c r="H147" s="196">
        <v>1</v>
      </c>
      <c r="I147" s="196"/>
      <c r="J147" s="62"/>
      <c r="K147" s="215" t="s">
        <v>1506</v>
      </c>
      <c r="L147" s="62"/>
      <c r="M147" s="223"/>
      <c r="N147" s="62"/>
    </row>
    <row r="148" ht="27" spans="2:14">
      <c r="B148" s="194"/>
      <c r="C148" s="62" t="s">
        <v>455</v>
      </c>
      <c r="D148" s="62" t="s">
        <v>753</v>
      </c>
      <c r="E148" s="62">
        <v>21</v>
      </c>
      <c r="F148" s="196"/>
      <c r="G148" s="207" t="s">
        <v>1507</v>
      </c>
      <c r="H148" s="196">
        <v>2</v>
      </c>
      <c r="I148" s="196"/>
      <c r="J148" s="62"/>
      <c r="K148" s="215" t="s">
        <v>1508</v>
      </c>
      <c r="L148" s="62"/>
      <c r="M148" s="223"/>
      <c r="N148" s="62"/>
    </row>
    <row r="149" ht="27" spans="2:14">
      <c r="B149" s="194"/>
      <c r="C149" s="62" t="s">
        <v>455</v>
      </c>
      <c r="D149" s="62" t="s">
        <v>754</v>
      </c>
      <c r="E149" s="62">
        <v>22</v>
      </c>
      <c r="F149" s="196"/>
      <c r="G149" s="207" t="s">
        <v>1509</v>
      </c>
      <c r="H149" s="196">
        <v>2</v>
      </c>
      <c r="I149" s="196"/>
      <c r="J149" s="62"/>
      <c r="K149" s="215" t="s">
        <v>1510</v>
      </c>
      <c r="L149" s="62"/>
      <c r="M149" s="223"/>
      <c r="N149" s="62"/>
    </row>
    <row r="150" ht="40.5" spans="2:14">
      <c r="B150" s="194"/>
      <c r="C150" s="62" t="s">
        <v>455</v>
      </c>
      <c r="D150" s="62" t="s">
        <v>755</v>
      </c>
      <c r="E150" s="62">
        <v>23</v>
      </c>
      <c r="F150" s="196"/>
      <c r="G150" s="207" t="s">
        <v>1511</v>
      </c>
      <c r="H150" s="196">
        <v>3</v>
      </c>
      <c r="I150" s="196"/>
      <c r="J150" s="62"/>
      <c r="K150" s="215" t="s">
        <v>1512</v>
      </c>
      <c r="L150" s="62"/>
      <c r="M150" s="223"/>
      <c r="N150" s="62"/>
    </row>
    <row r="151" ht="27" spans="2:14">
      <c r="B151" s="194"/>
      <c r="C151" s="195" t="s">
        <v>455</v>
      </c>
      <c r="D151" s="62" t="s">
        <v>617</v>
      </c>
      <c r="E151" s="62"/>
      <c r="F151" s="196"/>
      <c r="G151" s="207" t="s">
        <v>1513</v>
      </c>
      <c r="H151" s="196">
        <v>2</v>
      </c>
      <c r="I151" s="196"/>
      <c r="J151" s="62"/>
      <c r="K151" s="215" t="s">
        <v>1514</v>
      </c>
      <c r="L151" s="62"/>
      <c r="M151" s="223"/>
      <c r="N151" s="62"/>
    </row>
    <row r="152" ht="27" spans="2:14">
      <c r="B152" s="194"/>
      <c r="C152" s="195" t="s">
        <v>455</v>
      </c>
      <c r="D152" s="62" t="s">
        <v>614</v>
      </c>
      <c r="E152" s="62"/>
      <c r="F152" s="196"/>
      <c r="G152" s="207" t="s">
        <v>1515</v>
      </c>
      <c r="H152" s="196">
        <v>2</v>
      </c>
      <c r="I152" s="196"/>
      <c r="J152" s="62"/>
      <c r="K152" s="215" t="s">
        <v>1516</v>
      </c>
      <c r="L152" s="62"/>
      <c r="M152" s="223"/>
      <c r="N152" s="62"/>
    </row>
    <row r="153" spans="2:14">
      <c r="B153" s="194"/>
      <c r="C153" s="195" t="s">
        <v>455</v>
      </c>
      <c r="D153" s="62" t="s">
        <v>460</v>
      </c>
      <c r="E153" s="62"/>
      <c r="F153" s="196"/>
      <c r="G153" s="207" t="s">
        <v>1517</v>
      </c>
      <c r="H153" s="196">
        <v>1</v>
      </c>
      <c r="I153" s="196"/>
      <c r="J153" s="62"/>
      <c r="K153" s="215" t="s">
        <v>1518</v>
      </c>
      <c r="L153" s="62"/>
      <c r="M153" s="223"/>
      <c r="N153" s="62"/>
    </row>
    <row r="154" ht="40.5" spans="2:14">
      <c r="B154" s="194">
        <v>103</v>
      </c>
      <c r="C154" s="62" t="s">
        <v>480</v>
      </c>
      <c r="D154" s="62" t="s">
        <v>481</v>
      </c>
      <c r="E154" s="62">
        <v>1</v>
      </c>
      <c r="F154" s="208" t="s">
        <v>756</v>
      </c>
      <c r="G154" s="207"/>
      <c r="H154" s="196"/>
      <c r="I154" s="196"/>
      <c r="J154" s="62"/>
      <c r="K154" s="62" t="s">
        <v>939</v>
      </c>
      <c r="L154" s="62" t="s">
        <v>836</v>
      </c>
      <c r="M154" s="223" t="s">
        <v>940</v>
      </c>
      <c r="N154" s="62"/>
    </row>
    <row r="155" ht="40.5" spans="2:14">
      <c r="B155" s="194">
        <v>104</v>
      </c>
      <c r="C155" s="62" t="s">
        <v>480</v>
      </c>
      <c r="D155" s="62" t="s">
        <v>482</v>
      </c>
      <c r="E155" s="62">
        <v>2</v>
      </c>
      <c r="F155" s="208" t="s">
        <v>757</v>
      </c>
      <c r="G155" s="207" t="s">
        <v>1519</v>
      </c>
      <c r="H155" s="196">
        <v>1</v>
      </c>
      <c r="I155" s="196"/>
      <c r="J155" s="62"/>
      <c r="K155" s="216" t="s">
        <v>941</v>
      </c>
      <c r="L155" s="62" t="s">
        <v>836</v>
      </c>
      <c r="M155" s="223">
        <v>18946430855</v>
      </c>
      <c r="N155" s="62"/>
    </row>
    <row r="156" ht="40.5" spans="2:14">
      <c r="B156" s="194">
        <v>105</v>
      </c>
      <c r="C156" s="62" t="s">
        <v>480</v>
      </c>
      <c r="D156" s="62" t="s">
        <v>483</v>
      </c>
      <c r="E156" s="62">
        <v>3</v>
      </c>
      <c r="F156" s="208" t="s">
        <v>758</v>
      </c>
      <c r="G156" s="207"/>
      <c r="H156" s="196"/>
      <c r="I156" s="196" t="s">
        <v>1153</v>
      </c>
      <c r="J156" s="62">
        <v>1</v>
      </c>
      <c r="K156" s="62" t="s">
        <v>1520</v>
      </c>
      <c r="L156" s="62" t="s">
        <v>836</v>
      </c>
      <c r="M156" s="223">
        <v>13846100639</v>
      </c>
      <c r="N156" s="62"/>
    </row>
    <row r="157" spans="2:14">
      <c r="B157" s="194">
        <v>106</v>
      </c>
      <c r="C157" s="195" t="s">
        <v>480</v>
      </c>
      <c r="D157" s="62" t="s">
        <v>1521</v>
      </c>
      <c r="E157" s="62"/>
      <c r="F157" s="196" t="s">
        <v>727</v>
      </c>
      <c r="G157" s="207"/>
      <c r="H157" s="196"/>
      <c r="I157" s="196"/>
      <c r="J157" s="62"/>
      <c r="K157" s="62" t="s">
        <v>943</v>
      </c>
      <c r="L157" s="62" t="s">
        <v>859</v>
      </c>
      <c r="M157" s="223" t="s">
        <v>944</v>
      </c>
      <c r="N157" s="62"/>
    </row>
    <row r="158" ht="81" spans="2:14">
      <c r="B158" s="194">
        <v>107</v>
      </c>
      <c r="C158" s="62" t="s">
        <v>480</v>
      </c>
      <c r="D158" s="62" t="s">
        <v>485</v>
      </c>
      <c r="E158" s="62">
        <v>4</v>
      </c>
      <c r="F158" s="208" t="s">
        <v>759</v>
      </c>
      <c r="G158" s="207" t="s">
        <v>1522</v>
      </c>
      <c r="H158" s="196">
        <v>6</v>
      </c>
      <c r="I158" s="196"/>
      <c r="J158" s="62"/>
      <c r="K158" s="216" t="s">
        <v>945</v>
      </c>
      <c r="L158" s="62" t="s">
        <v>836</v>
      </c>
      <c r="M158" s="223">
        <v>15245400882</v>
      </c>
      <c r="N158" s="62"/>
    </row>
    <row r="159" ht="27" spans="2:14">
      <c r="B159" s="194">
        <v>108</v>
      </c>
      <c r="C159" s="62" t="s">
        <v>480</v>
      </c>
      <c r="D159" s="62" t="s">
        <v>760</v>
      </c>
      <c r="E159" s="62">
        <v>5</v>
      </c>
      <c r="F159" s="196" t="s">
        <v>510</v>
      </c>
      <c r="G159" s="207"/>
      <c r="H159" s="196"/>
      <c r="I159" s="208" t="s">
        <v>1523</v>
      </c>
      <c r="J159" s="62">
        <v>2</v>
      </c>
      <c r="K159" s="62" t="s">
        <v>898</v>
      </c>
      <c r="L159" s="62" t="s">
        <v>859</v>
      </c>
      <c r="M159" s="223">
        <v>15245402605</v>
      </c>
      <c r="N159" s="62"/>
    </row>
    <row r="160" ht="40.5" spans="2:14">
      <c r="B160" s="194">
        <v>109</v>
      </c>
      <c r="C160" s="62" t="s">
        <v>480</v>
      </c>
      <c r="D160" s="62" t="s">
        <v>761</v>
      </c>
      <c r="E160" s="62">
        <v>6</v>
      </c>
      <c r="F160" s="208" t="s">
        <v>762</v>
      </c>
      <c r="G160" s="207"/>
      <c r="H160" s="196"/>
      <c r="I160" s="196"/>
      <c r="J160" s="62"/>
      <c r="K160" s="62" t="s">
        <v>899</v>
      </c>
      <c r="L160" s="62" t="s">
        <v>868</v>
      </c>
      <c r="M160" s="223">
        <v>13512628257</v>
      </c>
      <c r="N160" s="62"/>
    </row>
    <row r="161" spans="2:14">
      <c r="B161" s="194">
        <v>110</v>
      </c>
      <c r="C161" s="62" t="s">
        <v>480</v>
      </c>
      <c r="D161" s="62" t="s">
        <v>318</v>
      </c>
      <c r="E161" s="62">
        <v>7</v>
      </c>
      <c r="F161" s="196" t="s">
        <v>510</v>
      </c>
      <c r="G161" s="207"/>
      <c r="H161" s="196"/>
      <c r="I161" s="196"/>
      <c r="J161" s="62"/>
      <c r="K161" s="62" t="s">
        <v>900</v>
      </c>
      <c r="L161" s="62" t="s">
        <v>836</v>
      </c>
      <c r="M161" s="223" t="s">
        <v>901</v>
      </c>
      <c r="N161" s="62"/>
    </row>
    <row r="162" ht="40.5" spans="2:14">
      <c r="B162" s="194">
        <v>111</v>
      </c>
      <c r="C162" s="62" t="s">
        <v>480</v>
      </c>
      <c r="D162" s="62" t="s">
        <v>333</v>
      </c>
      <c r="E162" s="62">
        <v>8</v>
      </c>
      <c r="F162" s="208" t="s">
        <v>763</v>
      </c>
      <c r="G162" s="207" t="s">
        <v>1524</v>
      </c>
      <c r="H162" s="196">
        <v>1</v>
      </c>
      <c r="I162" s="214" t="s">
        <v>1525</v>
      </c>
      <c r="J162" s="217">
        <v>2</v>
      </c>
      <c r="K162" s="216" t="s">
        <v>902</v>
      </c>
      <c r="L162" s="62" t="s">
        <v>836</v>
      </c>
      <c r="M162" s="223" t="s">
        <v>903</v>
      </c>
      <c r="N162" s="225" t="s">
        <v>1011</v>
      </c>
    </row>
    <row r="163" ht="40.5" spans="2:14">
      <c r="B163" s="194">
        <v>112</v>
      </c>
      <c r="C163" s="62" t="s">
        <v>480</v>
      </c>
      <c r="D163" s="62" t="s">
        <v>532</v>
      </c>
      <c r="E163" s="62">
        <v>9</v>
      </c>
      <c r="F163" s="208" t="s">
        <v>763</v>
      </c>
      <c r="G163" s="207"/>
      <c r="H163" s="196"/>
      <c r="I163" s="214" t="s">
        <v>1526</v>
      </c>
      <c r="J163" s="217">
        <v>3</v>
      </c>
      <c r="K163" s="62" t="s">
        <v>904</v>
      </c>
      <c r="L163" s="62" t="s">
        <v>836</v>
      </c>
      <c r="M163" s="223" t="s">
        <v>905</v>
      </c>
      <c r="N163" s="225" t="s">
        <v>1011</v>
      </c>
    </row>
    <row r="164" ht="27" spans="2:14">
      <c r="B164" s="194">
        <v>113</v>
      </c>
      <c r="C164" s="195" t="s">
        <v>480</v>
      </c>
      <c r="D164" s="62" t="s">
        <v>1527</v>
      </c>
      <c r="E164" s="62"/>
      <c r="F164" s="208" t="s">
        <v>1528</v>
      </c>
      <c r="G164" s="207"/>
      <c r="H164" s="196"/>
      <c r="I164" s="196"/>
      <c r="J164" s="62"/>
      <c r="K164" s="62" t="s">
        <v>1529</v>
      </c>
      <c r="L164" s="62" t="s">
        <v>836</v>
      </c>
      <c r="M164" s="223" t="s">
        <v>1530</v>
      </c>
      <c r="N164" s="62"/>
    </row>
    <row r="165" spans="2:14">
      <c r="B165" s="194">
        <v>114</v>
      </c>
      <c r="C165" s="62" t="s">
        <v>480</v>
      </c>
      <c r="D165" s="62" t="s">
        <v>637</v>
      </c>
      <c r="E165" s="62">
        <v>10</v>
      </c>
      <c r="F165" s="196" t="s">
        <v>632</v>
      </c>
      <c r="G165" s="207" t="s">
        <v>1531</v>
      </c>
      <c r="H165" s="196">
        <v>1</v>
      </c>
      <c r="I165" s="196"/>
      <c r="J165" s="62"/>
      <c r="K165" s="216" t="s">
        <v>1532</v>
      </c>
      <c r="L165" s="62" t="s">
        <v>917</v>
      </c>
      <c r="M165" s="223">
        <v>13845442662</v>
      </c>
      <c r="N165" s="62"/>
    </row>
    <row r="166" spans="2:14">
      <c r="B166" s="194">
        <v>115</v>
      </c>
      <c r="C166" s="62" t="s">
        <v>480</v>
      </c>
      <c r="D166" s="62" t="s">
        <v>764</v>
      </c>
      <c r="E166" s="62">
        <v>11</v>
      </c>
      <c r="F166" s="196" t="s">
        <v>632</v>
      </c>
      <c r="G166" s="207"/>
      <c r="H166" s="196"/>
      <c r="I166" s="196"/>
      <c r="J166" s="62"/>
      <c r="K166" s="62" t="s">
        <v>1533</v>
      </c>
      <c r="L166" s="62" t="s">
        <v>947</v>
      </c>
      <c r="M166" s="223" t="s">
        <v>1534</v>
      </c>
      <c r="N166" s="62"/>
    </row>
    <row r="167" ht="94.5" spans="2:14">
      <c r="B167" s="194">
        <v>116</v>
      </c>
      <c r="C167" s="62" t="s">
        <v>480</v>
      </c>
      <c r="D167" s="62" t="s">
        <v>640</v>
      </c>
      <c r="E167" s="62">
        <v>12</v>
      </c>
      <c r="F167" s="196" t="s">
        <v>634</v>
      </c>
      <c r="G167" s="207" t="s">
        <v>1535</v>
      </c>
      <c r="H167" s="196">
        <v>7</v>
      </c>
      <c r="I167" s="196"/>
      <c r="J167" s="62"/>
      <c r="K167" s="216" t="s">
        <v>1536</v>
      </c>
      <c r="L167" s="62" t="s">
        <v>836</v>
      </c>
      <c r="M167" s="223" t="s">
        <v>1537</v>
      </c>
      <c r="N167" s="62"/>
    </row>
    <row r="168" ht="27" spans="2:14">
      <c r="B168" s="194">
        <v>117</v>
      </c>
      <c r="C168" s="62" t="s">
        <v>480</v>
      </c>
      <c r="D168" s="62" t="s">
        <v>641</v>
      </c>
      <c r="E168" s="62">
        <v>13</v>
      </c>
      <c r="F168" s="208" t="s">
        <v>767</v>
      </c>
      <c r="G168" s="207" t="s">
        <v>1538</v>
      </c>
      <c r="H168" s="196">
        <v>2</v>
      </c>
      <c r="I168" s="196"/>
      <c r="J168" s="62"/>
      <c r="K168" s="216" t="s">
        <v>1539</v>
      </c>
      <c r="L168" s="62" t="s">
        <v>868</v>
      </c>
      <c r="M168" s="223" t="s">
        <v>1540</v>
      </c>
      <c r="N168" s="62"/>
    </row>
    <row r="169" spans="2:14">
      <c r="B169" s="194">
        <v>118</v>
      </c>
      <c r="C169" s="62" t="s">
        <v>480</v>
      </c>
      <c r="D169" s="62" t="s">
        <v>642</v>
      </c>
      <c r="E169" s="62">
        <v>14</v>
      </c>
      <c r="F169" s="196" t="s">
        <v>634</v>
      </c>
      <c r="G169" s="207" t="s">
        <v>1541</v>
      </c>
      <c r="H169" s="196">
        <v>1</v>
      </c>
      <c r="I169" s="196"/>
      <c r="J169" s="62"/>
      <c r="K169" s="216" t="s">
        <v>1542</v>
      </c>
      <c r="L169" s="62" t="s">
        <v>836</v>
      </c>
      <c r="M169" s="223">
        <v>15845426877</v>
      </c>
      <c r="N169" s="62"/>
    </row>
    <row r="170" ht="27" spans="2:14">
      <c r="B170" s="194">
        <v>119</v>
      </c>
      <c r="C170" s="62" t="s">
        <v>480</v>
      </c>
      <c r="D170" s="62" t="s">
        <v>398</v>
      </c>
      <c r="E170" s="62">
        <v>15</v>
      </c>
      <c r="F170" s="208" t="s">
        <v>767</v>
      </c>
      <c r="G170" s="207"/>
      <c r="H170" s="196"/>
      <c r="I170" s="196"/>
      <c r="J170" s="62"/>
      <c r="K170" s="62" t="s">
        <v>1543</v>
      </c>
      <c r="L170" s="62" t="s">
        <v>917</v>
      </c>
      <c r="M170" s="223">
        <v>15546581333</v>
      </c>
      <c r="N170" s="62"/>
    </row>
    <row r="171" ht="27" spans="2:14">
      <c r="B171" s="194">
        <v>120</v>
      </c>
      <c r="C171" s="195" t="s">
        <v>480</v>
      </c>
      <c r="D171" s="62" t="s">
        <v>1544</v>
      </c>
      <c r="E171" s="62"/>
      <c r="F171" s="196" t="s">
        <v>639</v>
      </c>
      <c r="G171" s="207" t="s">
        <v>1545</v>
      </c>
      <c r="H171" s="196">
        <v>2</v>
      </c>
      <c r="I171" s="196"/>
      <c r="J171" s="62"/>
      <c r="K171" s="216" t="s">
        <v>1546</v>
      </c>
      <c r="L171" s="62" t="s">
        <v>917</v>
      </c>
      <c r="M171" s="223" t="s">
        <v>1547</v>
      </c>
      <c r="N171" s="62"/>
    </row>
    <row r="172" ht="27" spans="2:14">
      <c r="B172" s="194"/>
      <c r="C172" s="196" t="s">
        <v>480</v>
      </c>
      <c r="D172" s="62" t="s">
        <v>768</v>
      </c>
      <c r="E172" s="62">
        <v>16</v>
      </c>
      <c r="F172" s="196"/>
      <c r="G172" s="207" t="s">
        <v>1548</v>
      </c>
      <c r="H172" s="196">
        <v>2</v>
      </c>
      <c r="I172" s="196"/>
      <c r="J172" s="62"/>
      <c r="K172" s="215" t="s">
        <v>1423</v>
      </c>
      <c r="L172" s="62"/>
      <c r="M172" s="223"/>
      <c r="N172" s="62"/>
    </row>
    <row r="173" ht="54" spans="2:14">
      <c r="B173" s="194">
        <v>121</v>
      </c>
      <c r="C173" s="62" t="s">
        <v>511</v>
      </c>
      <c r="D173" s="62" t="s">
        <v>512</v>
      </c>
      <c r="E173" s="62">
        <v>1</v>
      </c>
      <c r="F173" s="208" t="s">
        <v>769</v>
      </c>
      <c r="G173" s="207"/>
      <c r="H173" s="196"/>
      <c r="I173" s="209" t="s">
        <v>1549</v>
      </c>
      <c r="J173" s="62">
        <v>4</v>
      </c>
      <c r="K173" s="62" t="s">
        <v>908</v>
      </c>
      <c r="L173" s="62" t="s">
        <v>836</v>
      </c>
      <c r="M173" s="223" t="s">
        <v>909</v>
      </c>
      <c r="N173" s="62"/>
    </row>
    <row r="174" ht="40.5" spans="2:14">
      <c r="B174" s="194">
        <v>122</v>
      </c>
      <c r="C174" s="62" t="s">
        <v>511</v>
      </c>
      <c r="D174" s="62" t="s">
        <v>513</v>
      </c>
      <c r="E174" s="62">
        <v>2</v>
      </c>
      <c r="F174" s="208" t="s">
        <v>770</v>
      </c>
      <c r="G174" s="207"/>
      <c r="H174" s="196"/>
      <c r="I174" s="196"/>
      <c r="J174" s="62"/>
      <c r="K174" s="62" t="s">
        <v>983</v>
      </c>
      <c r="L174" s="62" t="s">
        <v>859</v>
      </c>
      <c r="M174" s="223" t="s">
        <v>984</v>
      </c>
      <c r="N174" s="62"/>
    </row>
    <row r="175" spans="2:14">
      <c r="B175" s="194">
        <v>123</v>
      </c>
      <c r="C175" s="62" t="s">
        <v>511</v>
      </c>
      <c r="D175" s="62" t="s">
        <v>563</v>
      </c>
      <c r="E175" s="62">
        <v>3</v>
      </c>
      <c r="F175" s="196" t="s">
        <v>522</v>
      </c>
      <c r="G175" s="207"/>
      <c r="H175" s="196"/>
      <c r="I175" s="196"/>
      <c r="J175" s="62"/>
      <c r="K175" s="62" t="s">
        <v>1550</v>
      </c>
      <c r="L175" s="62" t="s">
        <v>836</v>
      </c>
      <c r="M175" s="223" t="s">
        <v>1551</v>
      </c>
      <c r="N175" s="62"/>
    </row>
    <row r="176" ht="27" spans="2:14">
      <c r="B176" s="194">
        <v>124</v>
      </c>
      <c r="C176" s="62" t="s">
        <v>511</v>
      </c>
      <c r="D176" s="62" t="s">
        <v>564</v>
      </c>
      <c r="E176" s="62">
        <v>4</v>
      </c>
      <c r="F176" s="208" t="s">
        <v>771</v>
      </c>
      <c r="G176" s="207"/>
      <c r="H176" s="196"/>
      <c r="I176" s="196"/>
      <c r="J176" s="62"/>
      <c r="K176" s="62" t="s">
        <v>1552</v>
      </c>
      <c r="L176" s="62" t="s">
        <v>836</v>
      </c>
      <c r="M176" s="223" t="s">
        <v>1553</v>
      </c>
      <c r="N176" s="62"/>
    </row>
    <row r="177" spans="2:14">
      <c r="B177" s="194">
        <v>125</v>
      </c>
      <c r="C177" s="62" t="s">
        <v>511</v>
      </c>
      <c r="D177" s="62" t="s">
        <v>772</v>
      </c>
      <c r="E177" s="62">
        <v>5</v>
      </c>
      <c r="F177" s="196" t="s">
        <v>522</v>
      </c>
      <c r="G177" s="207"/>
      <c r="H177" s="196"/>
      <c r="I177" s="196"/>
      <c r="J177" s="62"/>
      <c r="K177" s="62" t="s">
        <v>1554</v>
      </c>
      <c r="L177" s="62" t="s">
        <v>859</v>
      </c>
      <c r="M177" s="223" t="s">
        <v>1555</v>
      </c>
      <c r="N177" s="62"/>
    </row>
    <row r="178" ht="81" spans="2:14">
      <c r="B178" s="194">
        <v>126</v>
      </c>
      <c r="C178" s="62" t="s">
        <v>511</v>
      </c>
      <c r="D178" s="62" t="s">
        <v>773</v>
      </c>
      <c r="E178" s="62">
        <v>6</v>
      </c>
      <c r="F178" s="196" t="s">
        <v>522</v>
      </c>
      <c r="G178" s="207" t="s">
        <v>1556</v>
      </c>
      <c r="H178" s="196">
        <v>6</v>
      </c>
      <c r="I178" s="196"/>
      <c r="J178" s="62"/>
      <c r="K178" s="216" t="s">
        <v>1557</v>
      </c>
      <c r="L178" s="62" t="s">
        <v>836</v>
      </c>
      <c r="M178" s="223" t="s">
        <v>1558</v>
      </c>
      <c r="N178" s="62"/>
    </row>
    <row r="179" ht="81" spans="2:14">
      <c r="B179" s="194">
        <v>127</v>
      </c>
      <c r="C179" s="62" t="s">
        <v>511</v>
      </c>
      <c r="D179" s="62" t="s">
        <v>567</v>
      </c>
      <c r="E179" s="62">
        <v>7</v>
      </c>
      <c r="F179" s="196" t="s">
        <v>522</v>
      </c>
      <c r="G179" s="233" t="s">
        <v>1559</v>
      </c>
      <c r="H179" s="196">
        <v>6</v>
      </c>
      <c r="I179" s="196"/>
      <c r="J179" s="62"/>
      <c r="K179" s="216" t="s">
        <v>1560</v>
      </c>
      <c r="L179" s="62" t="s">
        <v>836</v>
      </c>
      <c r="M179" s="223" t="s">
        <v>1561</v>
      </c>
      <c r="N179" s="62"/>
    </row>
    <row r="180" spans="2:14">
      <c r="B180" s="194">
        <v>128</v>
      </c>
      <c r="C180" s="62" t="s">
        <v>511</v>
      </c>
      <c r="D180" s="62" t="s">
        <v>94</v>
      </c>
      <c r="E180" s="62">
        <v>8</v>
      </c>
      <c r="F180" s="196" t="s">
        <v>518</v>
      </c>
      <c r="G180" s="207"/>
      <c r="H180" s="196"/>
      <c r="I180" s="196"/>
      <c r="J180" s="62"/>
      <c r="K180" s="62" t="s">
        <v>1562</v>
      </c>
      <c r="L180" s="62" t="s">
        <v>836</v>
      </c>
      <c r="M180" s="223" t="s">
        <v>1563</v>
      </c>
      <c r="N180" s="62"/>
    </row>
    <row r="181" spans="2:14">
      <c r="B181" s="194">
        <v>129</v>
      </c>
      <c r="C181" s="62" t="s">
        <v>511</v>
      </c>
      <c r="D181" s="62" t="s">
        <v>577</v>
      </c>
      <c r="E181" s="62">
        <v>9</v>
      </c>
      <c r="F181" s="196" t="s">
        <v>518</v>
      </c>
      <c r="G181" s="207"/>
      <c r="H181" s="196"/>
      <c r="I181" s="196"/>
      <c r="J181" s="62"/>
      <c r="K181" s="62" t="s">
        <v>1564</v>
      </c>
      <c r="L181" s="62" t="s">
        <v>836</v>
      </c>
      <c r="M181" s="223" t="s">
        <v>1565</v>
      </c>
      <c r="N181" s="62"/>
    </row>
    <row r="182" spans="2:14">
      <c r="B182" s="194">
        <v>130</v>
      </c>
      <c r="C182" s="195" t="s">
        <v>511</v>
      </c>
      <c r="D182" s="62" t="s">
        <v>1566</v>
      </c>
      <c r="E182" s="62"/>
      <c r="F182" s="196" t="s">
        <v>518</v>
      </c>
      <c r="G182" s="207"/>
      <c r="H182" s="196"/>
      <c r="I182" s="196"/>
      <c r="J182" s="62"/>
      <c r="K182" s="62" t="s">
        <v>1567</v>
      </c>
      <c r="L182" s="62" t="s">
        <v>859</v>
      </c>
      <c r="M182" s="223" t="s">
        <v>1568</v>
      </c>
      <c r="N182" s="62"/>
    </row>
    <row r="183" spans="2:14">
      <c r="B183" s="194">
        <v>131</v>
      </c>
      <c r="C183" s="62" t="s">
        <v>511</v>
      </c>
      <c r="D183" s="62" t="s">
        <v>579</v>
      </c>
      <c r="E183" s="62">
        <v>10</v>
      </c>
      <c r="F183" s="196" t="s">
        <v>518</v>
      </c>
      <c r="G183" s="207" t="s">
        <v>1569</v>
      </c>
      <c r="H183" s="196">
        <v>1</v>
      </c>
      <c r="I183" s="196"/>
      <c r="J183" s="62"/>
      <c r="K183" s="216" t="s">
        <v>1570</v>
      </c>
      <c r="L183" s="62" t="s">
        <v>836</v>
      </c>
      <c r="M183" s="223" t="s">
        <v>1571</v>
      </c>
      <c r="N183" s="62"/>
    </row>
    <row r="184" ht="108" spans="2:14">
      <c r="B184" s="194">
        <v>132</v>
      </c>
      <c r="C184" s="62" t="s">
        <v>511</v>
      </c>
      <c r="D184" s="62" t="s">
        <v>581</v>
      </c>
      <c r="E184" s="62">
        <v>11</v>
      </c>
      <c r="F184" s="196" t="s">
        <v>526</v>
      </c>
      <c r="G184" s="207" t="s">
        <v>1572</v>
      </c>
      <c r="H184" s="196">
        <v>7</v>
      </c>
      <c r="I184" s="196"/>
      <c r="J184" s="62"/>
      <c r="K184" s="216" t="s">
        <v>1573</v>
      </c>
      <c r="L184" s="62" t="s">
        <v>836</v>
      </c>
      <c r="M184" s="223" t="s">
        <v>1574</v>
      </c>
      <c r="N184" s="62"/>
    </row>
    <row r="185" spans="2:14">
      <c r="B185" s="194">
        <v>133</v>
      </c>
      <c r="C185" s="62" t="s">
        <v>511</v>
      </c>
      <c r="D185" s="62" t="s">
        <v>582</v>
      </c>
      <c r="E185" s="62">
        <v>12</v>
      </c>
      <c r="F185" s="196" t="s">
        <v>526</v>
      </c>
      <c r="G185" s="207" t="s">
        <v>1575</v>
      </c>
      <c r="H185" s="196">
        <v>1</v>
      </c>
      <c r="I185" s="196"/>
      <c r="J185" s="62"/>
      <c r="K185" s="216" t="s">
        <v>1576</v>
      </c>
      <c r="L185" s="62" t="s">
        <v>836</v>
      </c>
      <c r="M185" s="223" t="s">
        <v>1577</v>
      </c>
      <c r="N185" s="62"/>
    </row>
    <row r="186" ht="27" spans="2:14">
      <c r="B186" s="194">
        <v>134</v>
      </c>
      <c r="C186" s="62" t="s">
        <v>511</v>
      </c>
      <c r="D186" s="62" t="s">
        <v>669</v>
      </c>
      <c r="E186" s="62">
        <v>13</v>
      </c>
      <c r="F186" s="196" t="s">
        <v>588</v>
      </c>
      <c r="G186" s="207" t="s">
        <v>1578</v>
      </c>
      <c r="H186" s="196">
        <v>2</v>
      </c>
      <c r="I186" s="196"/>
      <c r="J186" s="62"/>
      <c r="K186" s="216" t="s">
        <v>1579</v>
      </c>
      <c r="L186" s="62" t="s">
        <v>836</v>
      </c>
      <c r="M186" s="223" t="s">
        <v>1580</v>
      </c>
      <c r="N186" s="62"/>
    </row>
    <row r="187" spans="2:14">
      <c r="B187" s="194">
        <v>135</v>
      </c>
      <c r="C187" s="195" t="s">
        <v>511</v>
      </c>
      <c r="D187" s="62" t="s">
        <v>1581</v>
      </c>
      <c r="E187" s="62"/>
      <c r="F187" s="196" t="s">
        <v>588</v>
      </c>
      <c r="G187" s="207"/>
      <c r="H187" s="196"/>
      <c r="I187" s="196"/>
      <c r="J187" s="62"/>
      <c r="K187" s="62" t="s">
        <v>1582</v>
      </c>
      <c r="L187" s="62" t="s">
        <v>859</v>
      </c>
      <c r="M187" s="223" t="s">
        <v>1583</v>
      </c>
      <c r="N187" s="62"/>
    </row>
    <row r="188" spans="2:14">
      <c r="B188" s="194">
        <v>136</v>
      </c>
      <c r="C188" s="62" t="s">
        <v>511</v>
      </c>
      <c r="D188" s="62" t="s">
        <v>671</v>
      </c>
      <c r="E188" s="62">
        <v>14</v>
      </c>
      <c r="F188" s="196" t="s">
        <v>588</v>
      </c>
      <c r="G188" s="207" t="s">
        <v>1584</v>
      </c>
      <c r="H188" s="196">
        <v>1</v>
      </c>
      <c r="I188" s="196"/>
      <c r="J188" s="62"/>
      <c r="K188" s="216" t="s">
        <v>1585</v>
      </c>
      <c r="L188" s="62" t="s">
        <v>836</v>
      </c>
      <c r="M188" s="223" t="s">
        <v>1586</v>
      </c>
      <c r="N188" s="62"/>
    </row>
    <row r="189" ht="40.5" spans="2:14">
      <c r="B189" s="194"/>
      <c r="C189" s="195" t="s">
        <v>511</v>
      </c>
      <c r="D189" s="62" t="s">
        <v>512</v>
      </c>
      <c r="E189" s="62"/>
      <c r="F189" s="196"/>
      <c r="G189" s="208" t="s">
        <v>1587</v>
      </c>
      <c r="H189" s="196">
        <v>3</v>
      </c>
      <c r="I189" s="196"/>
      <c r="J189" s="62"/>
      <c r="K189" s="215" t="s">
        <v>1588</v>
      </c>
      <c r="L189" s="62"/>
      <c r="M189" s="223"/>
      <c r="N189" s="62"/>
    </row>
    <row r="190" ht="27" spans="2:14">
      <c r="B190" s="194"/>
      <c r="C190" s="62" t="s">
        <v>511</v>
      </c>
      <c r="D190" s="62" t="s">
        <v>775</v>
      </c>
      <c r="E190" s="62">
        <v>15</v>
      </c>
      <c r="F190" s="196"/>
      <c r="G190" s="208" t="s">
        <v>1589</v>
      </c>
      <c r="H190" s="196">
        <v>2</v>
      </c>
      <c r="I190" s="196"/>
      <c r="J190" s="62"/>
      <c r="K190" s="215" t="s">
        <v>1590</v>
      </c>
      <c r="L190" s="62"/>
      <c r="M190" s="223"/>
      <c r="N190" s="62"/>
    </row>
    <row r="191" ht="27" spans="2:14">
      <c r="B191" s="194"/>
      <c r="C191" s="62" t="s">
        <v>511</v>
      </c>
      <c r="D191" s="62" t="s">
        <v>776</v>
      </c>
      <c r="E191" s="62">
        <v>16</v>
      </c>
      <c r="F191" s="196"/>
      <c r="G191" s="208" t="s">
        <v>1591</v>
      </c>
      <c r="H191" s="196">
        <v>2</v>
      </c>
      <c r="I191" s="196"/>
      <c r="J191" s="62"/>
      <c r="K191" s="215" t="s">
        <v>1592</v>
      </c>
      <c r="L191" s="62"/>
      <c r="M191" s="223"/>
      <c r="N191" s="62"/>
    </row>
    <row r="192" spans="2:14">
      <c r="B192" s="194"/>
      <c r="C192" s="62" t="s">
        <v>511</v>
      </c>
      <c r="D192" s="62" t="s">
        <v>777</v>
      </c>
      <c r="E192" s="62">
        <v>17</v>
      </c>
      <c r="F192" s="196"/>
      <c r="G192" s="233" t="s">
        <v>1593</v>
      </c>
      <c r="H192" s="234">
        <v>1</v>
      </c>
      <c r="I192" s="196"/>
      <c r="J192" s="62"/>
      <c r="K192" s="215" t="s">
        <v>1594</v>
      </c>
      <c r="L192" s="62"/>
      <c r="M192" s="223"/>
      <c r="N192" s="62"/>
    </row>
    <row r="193" spans="2:14">
      <c r="B193" s="194"/>
      <c r="C193" s="62" t="s">
        <v>511</v>
      </c>
      <c r="D193" s="62" t="s">
        <v>778</v>
      </c>
      <c r="E193" s="62">
        <v>18</v>
      </c>
      <c r="F193" s="196"/>
      <c r="G193" s="209" t="s">
        <v>1595</v>
      </c>
      <c r="H193" s="210">
        <v>1</v>
      </c>
      <c r="I193" s="196"/>
      <c r="J193" s="62"/>
      <c r="K193" s="215" t="s">
        <v>1596</v>
      </c>
      <c r="L193" s="62"/>
      <c r="M193" s="223"/>
      <c r="N193" s="62"/>
    </row>
    <row r="194" spans="2:14">
      <c r="B194" s="194"/>
      <c r="C194" s="62" t="s">
        <v>511</v>
      </c>
      <c r="D194" s="62" t="s">
        <v>779</v>
      </c>
      <c r="E194" s="62">
        <v>19</v>
      </c>
      <c r="F194" s="196"/>
      <c r="G194" s="233" t="s">
        <v>1597</v>
      </c>
      <c r="H194" s="234">
        <v>1</v>
      </c>
      <c r="I194" s="196"/>
      <c r="J194" s="62"/>
      <c r="K194" s="215" t="s">
        <v>1598</v>
      </c>
      <c r="L194" s="62"/>
      <c r="M194" s="223"/>
      <c r="N194" s="62"/>
    </row>
    <row r="195" spans="2:14">
      <c r="B195" s="194"/>
      <c r="C195" s="62" t="s">
        <v>511</v>
      </c>
      <c r="D195" s="62" t="s">
        <v>780</v>
      </c>
      <c r="E195" s="62">
        <v>20</v>
      </c>
      <c r="F195" s="196"/>
      <c r="G195" s="233" t="s">
        <v>1599</v>
      </c>
      <c r="H195" s="234">
        <v>1</v>
      </c>
      <c r="I195" s="196"/>
      <c r="J195" s="62"/>
      <c r="K195" s="215" t="s">
        <v>1600</v>
      </c>
      <c r="L195" s="62"/>
      <c r="M195" s="223"/>
      <c r="N195" s="62"/>
    </row>
    <row r="196" ht="40.5" spans="2:14">
      <c r="B196">
        <v>137</v>
      </c>
      <c r="C196" s="62" t="s">
        <v>486</v>
      </c>
      <c r="D196" s="62" t="s">
        <v>487</v>
      </c>
      <c r="E196" s="62">
        <v>1</v>
      </c>
      <c r="F196" s="208" t="s">
        <v>781</v>
      </c>
      <c r="G196" s="207" t="s">
        <v>1601</v>
      </c>
      <c r="H196" s="196">
        <v>1</v>
      </c>
      <c r="I196" s="196"/>
      <c r="J196" s="62"/>
      <c r="K196" s="216" t="s">
        <v>1602</v>
      </c>
      <c r="L196" s="62" t="s">
        <v>836</v>
      </c>
      <c r="M196" s="223" t="s">
        <v>1603</v>
      </c>
      <c r="N196" s="62"/>
    </row>
    <row r="197" ht="40.5" spans="2:14">
      <c r="B197" s="194">
        <v>138</v>
      </c>
      <c r="C197" s="62" t="s">
        <v>486</v>
      </c>
      <c r="D197" s="62" t="s">
        <v>488</v>
      </c>
      <c r="E197" s="62">
        <v>2</v>
      </c>
      <c r="F197" s="208" t="s">
        <v>781</v>
      </c>
      <c r="G197" s="207" t="s">
        <v>1604</v>
      </c>
      <c r="H197" s="196">
        <v>1</v>
      </c>
      <c r="I197" s="196"/>
      <c r="J197" s="62"/>
      <c r="K197" s="216" t="s">
        <v>948</v>
      </c>
      <c r="L197" s="62" t="s">
        <v>836</v>
      </c>
      <c r="M197" s="223" t="s">
        <v>949</v>
      </c>
      <c r="N197" s="62"/>
    </row>
    <row r="198" ht="54" spans="2:14">
      <c r="B198" s="194">
        <v>139</v>
      </c>
      <c r="C198" s="62" t="s">
        <v>486</v>
      </c>
      <c r="D198" s="62" t="s">
        <v>489</v>
      </c>
      <c r="E198" s="62">
        <v>3</v>
      </c>
      <c r="F198" s="208" t="s">
        <v>783</v>
      </c>
      <c r="G198" s="207"/>
      <c r="H198" s="196"/>
      <c r="I198" s="196"/>
      <c r="J198" s="62"/>
      <c r="K198" s="62" t="s">
        <v>950</v>
      </c>
      <c r="L198" s="62" t="s">
        <v>836</v>
      </c>
      <c r="M198" s="223" t="s">
        <v>951</v>
      </c>
      <c r="N198" s="62"/>
    </row>
    <row r="199" ht="40.5" spans="2:14">
      <c r="B199" s="194">
        <v>140</v>
      </c>
      <c r="C199" s="62" t="s">
        <v>486</v>
      </c>
      <c r="D199" s="62" t="s">
        <v>490</v>
      </c>
      <c r="E199" s="62">
        <v>4</v>
      </c>
      <c r="F199" s="208" t="s">
        <v>784</v>
      </c>
      <c r="G199" s="207" t="s">
        <v>1605</v>
      </c>
      <c r="H199" s="196">
        <v>1</v>
      </c>
      <c r="I199" s="196"/>
      <c r="J199" s="62"/>
      <c r="K199" s="216" t="s">
        <v>952</v>
      </c>
      <c r="L199" s="62" t="s">
        <v>836</v>
      </c>
      <c r="M199" s="223" t="s">
        <v>953</v>
      </c>
      <c r="N199" s="62"/>
    </row>
    <row r="200" ht="40.5" spans="2:14">
      <c r="B200" s="194">
        <v>141</v>
      </c>
      <c r="C200" s="62" t="s">
        <v>486</v>
      </c>
      <c r="D200" s="62" t="s">
        <v>416</v>
      </c>
      <c r="E200" s="62">
        <v>5</v>
      </c>
      <c r="F200" s="208" t="s">
        <v>781</v>
      </c>
      <c r="G200" s="207"/>
      <c r="H200" s="196"/>
      <c r="I200" s="196"/>
      <c r="J200" s="62"/>
      <c r="K200" s="62" t="s">
        <v>954</v>
      </c>
      <c r="L200" s="62" t="s">
        <v>836</v>
      </c>
      <c r="M200" s="223" t="s">
        <v>955</v>
      </c>
      <c r="N200" s="62"/>
    </row>
    <row r="201" spans="2:14">
      <c r="B201" s="194">
        <v>142</v>
      </c>
      <c r="C201" s="62" t="s">
        <v>486</v>
      </c>
      <c r="D201" s="62" t="s">
        <v>491</v>
      </c>
      <c r="E201" s="62">
        <v>6</v>
      </c>
      <c r="F201" s="196" t="s">
        <v>727</v>
      </c>
      <c r="G201" s="207" t="s">
        <v>1606</v>
      </c>
      <c r="H201" s="196">
        <v>1</v>
      </c>
      <c r="I201" s="196"/>
      <c r="J201" s="62"/>
      <c r="K201" s="216" t="s">
        <v>1607</v>
      </c>
      <c r="L201" s="62" t="s">
        <v>836</v>
      </c>
      <c r="M201" s="223">
        <v>13945435566</v>
      </c>
      <c r="N201" s="62"/>
    </row>
    <row r="202" ht="40.5" spans="2:14">
      <c r="B202" s="194">
        <v>143</v>
      </c>
      <c r="C202" s="62" t="s">
        <v>486</v>
      </c>
      <c r="D202" s="62" t="s">
        <v>492</v>
      </c>
      <c r="E202" s="62">
        <v>7</v>
      </c>
      <c r="F202" s="208" t="s">
        <v>726</v>
      </c>
      <c r="G202" s="207"/>
      <c r="H202" s="196"/>
      <c r="I202" s="196"/>
      <c r="J202" s="62"/>
      <c r="K202" s="62" t="s">
        <v>916</v>
      </c>
      <c r="L202" s="62" t="s">
        <v>917</v>
      </c>
      <c r="M202" s="223" t="s">
        <v>918</v>
      </c>
      <c r="N202" s="62"/>
    </row>
    <row r="203" ht="27" spans="2:14">
      <c r="B203" s="194">
        <v>144</v>
      </c>
      <c r="C203" s="62" t="s">
        <v>486</v>
      </c>
      <c r="D203" s="62" t="s">
        <v>493</v>
      </c>
      <c r="E203" s="62">
        <v>8</v>
      </c>
      <c r="F203" s="196" t="s">
        <v>727</v>
      </c>
      <c r="G203" s="207"/>
      <c r="H203" s="196"/>
      <c r="I203" s="208" t="s">
        <v>1608</v>
      </c>
      <c r="J203" s="62">
        <v>2</v>
      </c>
      <c r="K203" s="62" t="s">
        <v>957</v>
      </c>
      <c r="L203" s="62" t="s">
        <v>836</v>
      </c>
      <c r="M203" s="223" t="s">
        <v>958</v>
      </c>
      <c r="N203" s="62"/>
    </row>
    <row r="204" ht="54" spans="2:14">
      <c r="B204" s="194">
        <v>145</v>
      </c>
      <c r="C204" s="62" t="s">
        <v>486</v>
      </c>
      <c r="D204" s="62" t="s">
        <v>68</v>
      </c>
      <c r="E204" s="62">
        <v>9</v>
      </c>
      <c r="F204" s="196" t="s">
        <v>728</v>
      </c>
      <c r="G204" s="207" t="s">
        <v>1609</v>
      </c>
      <c r="H204" s="196">
        <v>4</v>
      </c>
      <c r="I204" s="196"/>
      <c r="J204" s="62"/>
      <c r="K204" s="216" t="s">
        <v>987</v>
      </c>
      <c r="L204" s="62" t="s">
        <v>947</v>
      </c>
      <c r="M204" s="223">
        <v>13504691837</v>
      </c>
      <c r="N204" s="62"/>
    </row>
    <row r="205" spans="2:14">
      <c r="B205" s="194">
        <v>146</v>
      </c>
      <c r="C205" s="62" t="s">
        <v>486</v>
      </c>
      <c r="D205" s="62" t="s">
        <v>515</v>
      </c>
      <c r="E205" s="62">
        <v>10</v>
      </c>
      <c r="F205" s="196" t="s">
        <v>728</v>
      </c>
      <c r="G205" s="207"/>
      <c r="H205" s="196"/>
      <c r="I205" s="196"/>
      <c r="J205" s="62"/>
      <c r="K205" s="62" t="s">
        <v>988</v>
      </c>
      <c r="L205" s="62" t="s">
        <v>836</v>
      </c>
      <c r="M205" s="223" t="s">
        <v>989</v>
      </c>
      <c r="N205" s="62"/>
    </row>
    <row r="206" spans="2:14">
      <c r="B206" s="194">
        <v>147</v>
      </c>
      <c r="C206" s="62" t="s">
        <v>486</v>
      </c>
      <c r="D206" s="62" t="s">
        <v>516</v>
      </c>
      <c r="E206" s="62">
        <v>11</v>
      </c>
      <c r="F206" s="196" t="s">
        <v>728</v>
      </c>
      <c r="G206" s="207" t="s">
        <v>1610</v>
      </c>
      <c r="H206" s="196">
        <v>1</v>
      </c>
      <c r="I206" s="196"/>
      <c r="J206" s="62"/>
      <c r="K206" s="216" t="s">
        <v>990</v>
      </c>
      <c r="L206" s="62" t="s">
        <v>991</v>
      </c>
      <c r="M206" s="223">
        <v>13149661555</v>
      </c>
      <c r="N206" s="62"/>
    </row>
    <row r="207" ht="27" spans="2:14">
      <c r="B207" s="194">
        <v>148</v>
      </c>
      <c r="C207" s="62" t="s">
        <v>486</v>
      </c>
      <c r="D207" s="62" t="s">
        <v>517</v>
      </c>
      <c r="E207" s="62">
        <v>12</v>
      </c>
      <c r="F207" s="196" t="s">
        <v>728</v>
      </c>
      <c r="G207" s="207" t="s">
        <v>1611</v>
      </c>
      <c r="H207" s="196">
        <v>2</v>
      </c>
      <c r="I207" s="196"/>
      <c r="J207" s="62"/>
      <c r="K207" s="216" t="s">
        <v>992</v>
      </c>
      <c r="L207" s="62" t="s">
        <v>836</v>
      </c>
      <c r="M207" s="223" t="s">
        <v>993</v>
      </c>
      <c r="N207" s="62"/>
    </row>
    <row r="208" spans="2:14">
      <c r="B208" s="194">
        <v>149</v>
      </c>
      <c r="C208" s="62" t="s">
        <v>486</v>
      </c>
      <c r="D208" s="62" t="s">
        <v>785</v>
      </c>
      <c r="E208" s="62">
        <v>13</v>
      </c>
      <c r="F208" s="196" t="s">
        <v>514</v>
      </c>
      <c r="G208" s="207"/>
      <c r="H208" s="196"/>
      <c r="I208" s="196"/>
      <c r="J208" s="62"/>
      <c r="K208" s="62" t="s">
        <v>1612</v>
      </c>
      <c r="L208" s="62" t="s">
        <v>836</v>
      </c>
      <c r="M208" s="223" t="s">
        <v>1613</v>
      </c>
      <c r="N208" s="62"/>
    </row>
    <row r="209" ht="27" spans="2:14">
      <c r="B209" s="194">
        <v>150</v>
      </c>
      <c r="C209" s="62" t="s">
        <v>486</v>
      </c>
      <c r="D209" s="62" t="s">
        <v>536</v>
      </c>
      <c r="E209" s="62">
        <v>14</v>
      </c>
      <c r="F209" s="208" t="s">
        <v>786</v>
      </c>
      <c r="G209" s="207" t="s">
        <v>1614</v>
      </c>
      <c r="H209" s="196">
        <v>1</v>
      </c>
      <c r="I209" s="196"/>
      <c r="J209" s="62"/>
      <c r="K209" s="216" t="s">
        <v>915</v>
      </c>
      <c r="L209" s="62" t="s">
        <v>836</v>
      </c>
      <c r="M209" s="223">
        <v>13704693352</v>
      </c>
      <c r="N209" s="62"/>
    </row>
    <row r="210" spans="2:14">
      <c r="B210" s="194">
        <v>151</v>
      </c>
      <c r="C210" s="195" t="s">
        <v>486</v>
      </c>
      <c r="D210" s="62" t="s">
        <v>1615</v>
      </c>
      <c r="F210" s="196" t="s">
        <v>514</v>
      </c>
      <c r="G210" s="207"/>
      <c r="H210" s="196"/>
      <c r="I210" s="196" t="s">
        <v>1199</v>
      </c>
      <c r="J210" s="62">
        <v>1</v>
      </c>
      <c r="K210" s="62" t="s">
        <v>919</v>
      </c>
      <c r="L210" s="62" t="s">
        <v>836</v>
      </c>
      <c r="M210" s="223" t="s">
        <v>920</v>
      </c>
      <c r="N210" s="62"/>
    </row>
    <row r="211" ht="27" spans="2:14">
      <c r="B211" s="194">
        <v>152</v>
      </c>
      <c r="C211" s="62" t="s">
        <v>486</v>
      </c>
      <c r="D211" s="62" t="s">
        <v>787</v>
      </c>
      <c r="E211" s="62">
        <v>15</v>
      </c>
      <c r="F211" s="208" t="s">
        <v>786</v>
      </c>
      <c r="G211" s="207" t="s">
        <v>1616</v>
      </c>
      <c r="H211" s="196">
        <v>2</v>
      </c>
      <c r="I211" s="196"/>
      <c r="J211" s="62"/>
      <c r="K211" s="216" t="s">
        <v>921</v>
      </c>
      <c r="L211" s="62" t="s">
        <v>836</v>
      </c>
      <c r="M211" s="223">
        <v>13101652588</v>
      </c>
      <c r="N211" s="62"/>
    </row>
    <row r="212" ht="135" spans="2:14">
      <c r="B212" s="194">
        <v>153</v>
      </c>
      <c r="C212" s="62" t="s">
        <v>486</v>
      </c>
      <c r="D212" s="62" t="s">
        <v>788</v>
      </c>
      <c r="E212" s="62">
        <v>16</v>
      </c>
      <c r="F212" s="196" t="s">
        <v>789</v>
      </c>
      <c r="G212" s="207" t="s">
        <v>1617</v>
      </c>
      <c r="H212" s="196">
        <v>10</v>
      </c>
      <c r="I212" s="196"/>
      <c r="J212" s="62"/>
      <c r="K212" s="216" t="s">
        <v>1618</v>
      </c>
      <c r="L212" s="62" t="s">
        <v>868</v>
      </c>
      <c r="M212" s="223" t="s">
        <v>1619</v>
      </c>
      <c r="N212" s="62"/>
    </row>
    <row r="213" spans="2:14">
      <c r="B213" s="194">
        <v>154</v>
      </c>
      <c r="C213" s="62" t="s">
        <v>486</v>
      </c>
      <c r="D213" s="62" t="s">
        <v>790</v>
      </c>
      <c r="E213" s="62">
        <v>17</v>
      </c>
      <c r="F213" s="196" t="s">
        <v>789</v>
      </c>
      <c r="G213" s="207"/>
      <c r="H213" s="196"/>
      <c r="I213" s="196"/>
      <c r="J213" s="62"/>
      <c r="K213" s="62" t="s">
        <v>1620</v>
      </c>
      <c r="L213" s="62" t="s">
        <v>859</v>
      </c>
      <c r="M213" s="223" t="s">
        <v>1621</v>
      </c>
      <c r="N213" s="62"/>
    </row>
    <row r="214" ht="54" spans="2:14">
      <c r="B214" s="194">
        <v>155</v>
      </c>
      <c r="C214" s="62" t="s">
        <v>486</v>
      </c>
      <c r="D214" s="62" t="s">
        <v>551</v>
      </c>
      <c r="E214" s="62">
        <v>18</v>
      </c>
      <c r="F214" s="208" t="s">
        <v>791</v>
      </c>
      <c r="G214" s="207" t="s">
        <v>1622</v>
      </c>
      <c r="H214" s="196">
        <v>4</v>
      </c>
      <c r="I214" s="196"/>
      <c r="J214" s="62"/>
      <c r="K214" s="216" t="s">
        <v>1623</v>
      </c>
      <c r="L214" s="62" t="s">
        <v>836</v>
      </c>
      <c r="M214" s="223" t="s">
        <v>1624</v>
      </c>
      <c r="N214" s="62"/>
    </row>
    <row r="215" spans="2:14">
      <c r="B215" s="194">
        <v>156</v>
      </c>
      <c r="C215" s="62" t="s">
        <v>486</v>
      </c>
      <c r="D215" s="62" t="s">
        <v>552</v>
      </c>
      <c r="F215" s="196" t="s">
        <v>789</v>
      </c>
      <c r="G215" s="207"/>
      <c r="H215" s="196"/>
      <c r="I215" s="196"/>
      <c r="J215" s="62"/>
      <c r="K215" s="62" t="s">
        <v>1625</v>
      </c>
      <c r="L215" s="62" t="s">
        <v>836</v>
      </c>
      <c r="M215" s="223" t="s">
        <v>1626</v>
      </c>
      <c r="N215" s="62"/>
    </row>
    <row r="216" spans="2:14">
      <c r="B216" s="194">
        <v>157</v>
      </c>
      <c r="C216" s="62" t="s">
        <v>486</v>
      </c>
      <c r="D216" s="62" t="s">
        <v>553</v>
      </c>
      <c r="E216" s="62">
        <v>19</v>
      </c>
      <c r="F216" s="196" t="s">
        <v>789</v>
      </c>
      <c r="G216" s="207" t="s">
        <v>1627</v>
      </c>
      <c r="H216" s="196">
        <v>1</v>
      </c>
      <c r="I216" s="196"/>
      <c r="J216" s="62"/>
      <c r="K216" s="216" t="s">
        <v>1628</v>
      </c>
      <c r="L216" s="62" t="s">
        <v>836</v>
      </c>
      <c r="M216" s="223" t="s">
        <v>1629</v>
      </c>
      <c r="N216" s="62"/>
    </row>
    <row r="217" ht="27" spans="2:14">
      <c r="B217" s="194">
        <v>158</v>
      </c>
      <c r="C217" s="195" t="s">
        <v>486</v>
      </c>
      <c r="D217" s="62" t="s">
        <v>493</v>
      </c>
      <c r="F217" s="208" t="s">
        <v>1630</v>
      </c>
      <c r="G217" s="207"/>
      <c r="H217" s="196"/>
      <c r="I217" s="196"/>
      <c r="J217" s="62"/>
      <c r="K217" s="62" t="s">
        <v>1631</v>
      </c>
      <c r="L217" s="62" t="s">
        <v>836</v>
      </c>
      <c r="M217" s="223" t="s">
        <v>1632</v>
      </c>
      <c r="N217" s="62"/>
    </row>
    <row r="218" spans="2:14">
      <c r="B218" s="194">
        <v>159</v>
      </c>
      <c r="C218" s="195" t="s">
        <v>486</v>
      </c>
      <c r="D218" s="62" t="s">
        <v>552</v>
      </c>
      <c r="F218" s="196" t="s">
        <v>619</v>
      </c>
      <c r="G218" s="207"/>
      <c r="H218" s="196"/>
      <c r="I218" s="196"/>
      <c r="J218" s="62"/>
      <c r="K218" s="62" t="s">
        <v>1633</v>
      </c>
      <c r="L218" s="62" t="s">
        <v>917</v>
      </c>
      <c r="M218" s="223" t="s">
        <v>1634</v>
      </c>
      <c r="N218" s="62"/>
    </row>
    <row r="219" spans="2:14">
      <c r="B219" s="194">
        <v>160</v>
      </c>
      <c r="C219" s="62" t="s">
        <v>486</v>
      </c>
      <c r="D219" s="62" t="s">
        <v>657</v>
      </c>
      <c r="E219" s="62">
        <v>20</v>
      </c>
      <c r="F219" s="196" t="s">
        <v>619</v>
      </c>
      <c r="G219" s="207"/>
      <c r="H219" s="196"/>
      <c r="I219" s="196"/>
      <c r="J219" s="62"/>
      <c r="K219" s="62" t="s">
        <v>1635</v>
      </c>
      <c r="L219" s="62" t="s">
        <v>836</v>
      </c>
      <c r="M219" s="223" t="s">
        <v>1636</v>
      </c>
      <c r="N219" s="62"/>
    </row>
    <row r="220" ht="27" spans="2:14">
      <c r="B220" s="194">
        <v>161</v>
      </c>
      <c r="C220" s="62" t="s">
        <v>486</v>
      </c>
      <c r="D220" s="62" t="s">
        <v>658</v>
      </c>
      <c r="E220" s="62">
        <v>21</v>
      </c>
      <c r="F220" s="196" t="s">
        <v>619</v>
      </c>
      <c r="G220" s="207" t="s">
        <v>1637</v>
      </c>
      <c r="H220" s="196">
        <v>2</v>
      </c>
      <c r="I220" s="196"/>
      <c r="J220" s="62"/>
      <c r="K220" s="216" t="s">
        <v>1638</v>
      </c>
      <c r="L220" s="62" t="s">
        <v>836</v>
      </c>
      <c r="M220" s="223" t="s">
        <v>1639</v>
      </c>
      <c r="N220" s="62"/>
    </row>
    <row r="221" spans="2:14">
      <c r="B221" s="194">
        <v>162</v>
      </c>
      <c r="C221" s="195" t="s">
        <v>486</v>
      </c>
      <c r="D221" s="62" t="s">
        <v>1640</v>
      </c>
      <c r="E221" s="62">
        <v>22</v>
      </c>
      <c r="F221" s="196" t="s">
        <v>619</v>
      </c>
      <c r="G221" s="207"/>
      <c r="H221" s="196"/>
      <c r="I221" s="196"/>
      <c r="J221" s="62"/>
      <c r="K221" s="62" t="s">
        <v>1641</v>
      </c>
      <c r="L221" s="62" t="s">
        <v>917</v>
      </c>
      <c r="M221" s="223" t="s">
        <v>1642</v>
      </c>
      <c r="N221" s="62"/>
    </row>
    <row r="222" spans="2:14">
      <c r="B222" s="194">
        <v>163</v>
      </c>
      <c r="C222" s="195" t="s">
        <v>486</v>
      </c>
      <c r="D222" s="62" t="s">
        <v>1643</v>
      </c>
      <c r="F222" s="196" t="s">
        <v>619</v>
      </c>
      <c r="G222" s="207"/>
      <c r="H222" s="196"/>
      <c r="I222" s="196"/>
      <c r="J222" s="62"/>
      <c r="K222" s="62" t="s">
        <v>1644</v>
      </c>
      <c r="L222" s="62" t="s">
        <v>836</v>
      </c>
      <c r="M222" s="223" t="s">
        <v>1645</v>
      </c>
      <c r="N222" s="62"/>
    </row>
    <row r="223" spans="2:14">
      <c r="B223" s="194">
        <v>164</v>
      </c>
      <c r="C223" s="195" t="s">
        <v>486</v>
      </c>
      <c r="D223" s="62" t="s">
        <v>1646</v>
      </c>
      <c r="F223" s="196" t="s">
        <v>619</v>
      </c>
      <c r="G223" s="207"/>
      <c r="H223" s="196"/>
      <c r="I223" s="196"/>
      <c r="J223" s="62"/>
      <c r="K223" s="62" t="s">
        <v>1647</v>
      </c>
      <c r="L223" s="62" t="s">
        <v>917</v>
      </c>
      <c r="M223" s="223" t="s">
        <v>1648</v>
      </c>
      <c r="N223" s="62"/>
    </row>
    <row r="224" ht="27" spans="2:14">
      <c r="B224" s="194">
        <v>165</v>
      </c>
      <c r="C224" s="195" t="s">
        <v>486</v>
      </c>
      <c r="D224" s="62" t="s">
        <v>1649</v>
      </c>
      <c r="F224" s="208" t="s">
        <v>1650</v>
      </c>
      <c r="G224" s="207"/>
      <c r="H224" s="196"/>
      <c r="I224" s="196"/>
      <c r="J224" s="62"/>
      <c r="K224" s="62" t="s">
        <v>1651</v>
      </c>
      <c r="L224" s="62" t="s">
        <v>917</v>
      </c>
      <c r="M224" s="223" t="s">
        <v>1652</v>
      </c>
      <c r="N224" s="62"/>
    </row>
    <row r="225" spans="2:14">
      <c r="B225" s="194"/>
      <c r="C225" s="195" t="s">
        <v>486</v>
      </c>
      <c r="D225" s="62" t="s">
        <v>492</v>
      </c>
      <c r="F225" s="208"/>
      <c r="G225" s="207" t="s">
        <v>1653</v>
      </c>
      <c r="H225" s="196">
        <v>1</v>
      </c>
      <c r="I225" s="196"/>
      <c r="J225" s="62"/>
      <c r="K225" s="215" t="s">
        <v>1654</v>
      </c>
      <c r="L225" s="62"/>
      <c r="M225" s="223"/>
      <c r="N225" s="62"/>
    </row>
    <row r="226" ht="27" spans="2:14">
      <c r="B226" s="194"/>
      <c r="C226" s="196" t="s">
        <v>486</v>
      </c>
      <c r="D226" s="62" t="s">
        <v>792</v>
      </c>
      <c r="E226" s="62">
        <v>23</v>
      </c>
      <c r="F226" s="208"/>
      <c r="G226" s="236" t="s">
        <v>1655</v>
      </c>
      <c r="H226" s="196">
        <v>2</v>
      </c>
      <c r="I226" s="196"/>
      <c r="J226" s="62"/>
      <c r="K226" s="215" t="s">
        <v>1656</v>
      </c>
      <c r="L226" s="62"/>
      <c r="M226" s="223"/>
      <c r="N226" s="62"/>
    </row>
    <row r="227" spans="2:14">
      <c r="B227" s="194"/>
      <c r="C227" s="196" t="s">
        <v>486</v>
      </c>
      <c r="D227" s="62" t="s">
        <v>793</v>
      </c>
      <c r="E227" s="62">
        <v>24</v>
      </c>
      <c r="F227" s="208"/>
      <c r="G227" s="237" t="s">
        <v>1657</v>
      </c>
      <c r="H227" s="196">
        <v>1</v>
      </c>
      <c r="I227" s="196"/>
      <c r="J227" s="62"/>
      <c r="K227" s="215" t="s">
        <v>1658</v>
      </c>
      <c r="L227" s="62"/>
      <c r="M227" s="223"/>
      <c r="N227" s="62"/>
    </row>
    <row r="228" ht="81" spans="2:14">
      <c r="B228" s="194">
        <v>166</v>
      </c>
      <c r="C228" s="62" t="s">
        <v>527</v>
      </c>
      <c r="D228" s="62" t="s">
        <v>528</v>
      </c>
      <c r="E228" s="62">
        <v>1</v>
      </c>
      <c r="F228" s="196" t="s">
        <v>510</v>
      </c>
      <c r="G228" s="207"/>
      <c r="H228" s="196"/>
      <c r="I228" s="208" t="s">
        <v>1659</v>
      </c>
      <c r="J228" s="62">
        <v>6</v>
      </c>
      <c r="K228" s="62" t="s">
        <v>893</v>
      </c>
      <c r="L228" s="62" t="s">
        <v>894</v>
      </c>
      <c r="M228" s="223" t="s">
        <v>895</v>
      </c>
      <c r="N228" s="62"/>
    </row>
    <row r="229" ht="40.5" spans="2:14">
      <c r="B229" s="194">
        <v>167</v>
      </c>
      <c r="C229" s="195" t="s">
        <v>527</v>
      </c>
      <c r="D229" s="62" t="s">
        <v>1660</v>
      </c>
      <c r="F229" s="196" t="s">
        <v>529</v>
      </c>
      <c r="G229" s="207" t="s">
        <v>1661</v>
      </c>
      <c r="H229" s="196">
        <v>3</v>
      </c>
      <c r="I229" s="196"/>
      <c r="J229" s="62"/>
      <c r="K229" s="216" t="s">
        <v>1662</v>
      </c>
      <c r="L229" s="62" t="s">
        <v>836</v>
      </c>
      <c r="M229" s="223" t="s">
        <v>1663</v>
      </c>
      <c r="N229" s="62"/>
    </row>
    <row r="230" ht="27" spans="2:14">
      <c r="B230" s="194">
        <v>168</v>
      </c>
      <c r="C230" s="62" t="s">
        <v>527</v>
      </c>
      <c r="D230" s="62" t="s">
        <v>590</v>
      </c>
      <c r="E230" s="62">
        <v>2</v>
      </c>
      <c r="F230" s="196" t="s">
        <v>529</v>
      </c>
      <c r="G230" s="207" t="s">
        <v>1664</v>
      </c>
      <c r="H230" s="196">
        <v>2</v>
      </c>
      <c r="I230" s="196"/>
      <c r="J230" s="62"/>
      <c r="K230" s="216" t="s">
        <v>1665</v>
      </c>
      <c r="L230" s="62" t="s">
        <v>947</v>
      </c>
      <c r="M230" s="223" t="s">
        <v>1666</v>
      </c>
      <c r="N230" s="62"/>
    </row>
    <row r="231" spans="2:14">
      <c r="B231" s="194">
        <v>169</v>
      </c>
      <c r="C231" s="62" t="s">
        <v>527</v>
      </c>
      <c r="D231" s="62" t="s">
        <v>591</v>
      </c>
      <c r="E231" s="62">
        <v>3</v>
      </c>
      <c r="F231" s="196" t="s">
        <v>529</v>
      </c>
      <c r="G231" s="207"/>
      <c r="H231" s="196"/>
      <c r="I231" s="196"/>
      <c r="J231" s="62"/>
      <c r="K231" s="62" t="s">
        <v>1667</v>
      </c>
      <c r="L231" s="62" t="s">
        <v>836</v>
      </c>
      <c r="M231" s="223" t="s">
        <v>1668</v>
      </c>
      <c r="N231" s="62"/>
    </row>
    <row r="232" spans="2:14">
      <c r="B232" s="194">
        <v>170</v>
      </c>
      <c r="C232" s="62" t="s">
        <v>527</v>
      </c>
      <c r="D232" s="62" t="s">
        <v>592</v>
      </c>
      <c r="E232" s="62">
        <v>4</v>
      </c>
      <c r="F232" s="196" t="s">
        <v>529</v>
      </c>
      <c r="G232" s="207"/>
      <c r="H232" s="196"/>
      <c r="I232" s="196"/>
      <c r="J232" s="62"/>
      <c r="K232" s="62" t="s">
        <v>1669</v>
      </c>
      <c r="L232" s="62" t="s">
        <v>836</v>
      </c>
      <c r="M232" s="223" t="s">
        <v>1670</v>
      </c>
      <c r="N232" s="62"/>
    </row>
    <row r="233" spans="2:14">
      <c r="B233" s="194">
        <v>171</v>
      </c>
      <c r="C233" s="62" t="s">
        <v>527</v>
      </c>
      <c r="D233" s="62" t="s">
        <v>593</v>
      </c>
      <c r="E233" s="62">
        <v>5</v>
      </c>
      <c r="F233" s="196" t="s">
        <v>529</v>
      </c>
      <c r="G233" s="207"/>
      <c r="H233" s="196"/>
      <c r="I233" s="196"/>
      <c r="J233" s="62"/>
      <c r="K233" s="62" t="s">
        <v>1671</v>
      </c>
      <c r="L233" s="62" t="s">
        <v>836</v>
      </c>
      <c r="M233" s="223" t="s">
        <v>1672</v>
      </c>
      <c r="N233" s="62"/>
    </row>
    <row r="234" spans="2:14">
      <c r="B234" s="194">
        <v>172</v>
      </c>
      <c r="C234" s="195" t="s">
        <v>527</v>
      </c>
      <c r="D234" s="62" t="s">
        <v>528</v>
      </c>
      <c r="F234" s="196" t="s">
        <v>643</v>
      </c>
      <c r="G234" s="207" t="s">
        <v>1673</v>
      </c>
      <c r="H234" s="196">
        <v>1</v>
      </c>
      <c r="I234" s="196"/>
      <c r="J234" s="62"/>
      <c r="K234" s="216" t="s">
        <v>1674</v>
      </c>
      <c r="L234" s="62" t="s">
        <v>836</v>
      </c>
      <c r="M234" s="223" t="s">
        <v>1675</v>
      </c>
      <c r="N234" s="62"/>
    </row>
    <row r="235" spans="2:14">
      <c r="B235" s="194">
        <v>173</v>
      </c>
      <c r="C235" s="195" t="s">
        <v>527</v>
      </c>
      <c r="D235" s="62" t="s">
        <v>1676</v>
      </c>
      <c r="E235" s="62">
        <v>6</v>
      </c>
      <c r="F235" s="196" t="s">
        <v>643</v>
      </c>
      <c r="G235" s="207" t="s">
        <v>1677</v>
      </c>
      <c r="H235" s="196">
        <v>1</v>
      </c>
      <c r="I235" s="196"/>
      <c r="J235" s="62"/>
      <c r="K235" s="216" t="s">
        <v>1678</v>
      </c>
      <c r="L235" s="62" t="s">
        <v>1386</v>
      </c>
      <c r="M235" s="223" t="s">
        <v>1679</v>
      </c>
      <c r="N235" s="62"/>
    </row>
    <row r="236" spans="2:14">
      <c r="B236" s="194">
        <v>174</v>
      </c>
      <c r="C236" s="62" t="s">
        <v>527</v>
      </c>
      <c r="D236" s="62" t="s">
        <v>685</v>
      </c>
      <c r="E236" s="62">
        <v>7</v>
      </c>
      <c r="F236" s="196" t="s">
        <v>643</v>
      </c>
      <c r="G236" s="207"/>
      <c r="H236" s="196"/>
      <c r="I236" s="196"/>
      <c r="J236" s="62"/>
      <c r="K236" s="62" t="s">
        <v>1680</v>
      </c>
      <c r="L236" s="62" t="s">
        <v>894</v>
      </c>
      <c r="M236" s="223" t="s">
        <v>1681</v>
      </c>
      <c r="N236" s="62"/>
    </row>
    <row r="237" spans="2:14">
      <c r="B237" s="194">
        <v>175</v>
      </c>
      <c r="C237" s="62" t="s">
        <v>527</v>
      </c>
      <c r="D237" s="62" t="s">
        <v>686</v>
      </c>
      <c r="E237" s="62">
        <v>8</v>
      </c>
      <c r="F237" s="196" t="s">
        <v>645</v>
      </c>
      <c r="G237" s="207"/>
      <c r="H237" s="196"/>
      <c r="I237" s="196"/>
      <c r="J237" s="62"/>
      <c r="K237" s="62" t="s">
        <v>1682</v>
      </c>
      <c r="L237" s="62" t="s">
        <v>836</v>
      </c>
      <c r="M237" s="223" t="s">
        <v>1683</v>
      </c>
      <c r="N237" s="62"/>
    </row>
    <row r="238" spans="2:14">
      <c r="B238" s="194">
        <v>176</v>
      </c>
      <c r="C238" s="195" t="s">
        <v>527</v>
      </c>
      <c r="D238" s="62" t="s">
        <v>1684</v>
      </c>
      <c r="E238" s="62">
        <v>9</v>
      </c>
      <c r="F238" s="196" t="s">
        <v>645</v>
      </c>
      <c r="G238" s="207"/>
      <c r="H238" s="196"/>
      <c r="I238" s="196"/>
      <c r="J238" s="62"/>
      <c r="K238" s="62" t="s">
        <v>1685</v>
      </c>
      <c r="L238" s="62" t="s">
        <v>836</v>
      </c>
      <c r="M238" s="223" t="s">
        <v>1686</v>
      </c>
      <c r="N238" s="62"/>
    </row>
    <row r="239" spans="2:14">
      <c r="B239" s="194">
        <v>177</v>
      </c>
      <c r="C239" s="62" t="s">
        <v>527</v>
      </c>
      <c r="D239" s="62" t="s">
        <v>688</v>
      </c>
      <c r="E239" s="62">
        <v>10</v>
      </c>
      <c r="F239" s="196" t="s">
        <v>650</v>
      </c>
      <c r="G239" s="207" t="s">
        <v>1687</v>
      </c>
      <c r="H239" s="196">
        <v>1</v>
      </c>
      <c r="I239" s="196"/>
      <c r="J239" s="62"/>
      <c r="K239" s="216" t="s">
        <v>1688</v>
      </c>
      <c r="L239" s="62" t="s">
        <v>836</v>
      </c>
      <c r="M239" s="223" t="s">
        <v>1689</v>
      </c>
      <c r="N239" s="62"/>
    </row>
    <row r="240" spans="2:14">
      <c r="B240" s="194">
        <v>178</v>
      </c>
      <c r="C240" s="62" t="s">
        <v>527</v>
      </c>
      <c r="D240" s="62" t="s">
        <v>689</v>
      </c>
      <c r="E240" s="62">
        <v>11</v>
      </c>
      <c r="F240" s="196" t="s">
        <v>651</v>
      </c>
      <c r="G240" s="207"/>
      <c r="H240" s="196"/>
      <c r="I240" s="196"/>
      <c r="J240" s="62"/>
      <c r="K240" s="62" t="s">
        <v>1690</v>
      </c>
      <c r="L240" s="62" t="s">
        <v>868</v>
      </c>
      <c r="M240" s="223" t="s">
        <v>1691</v>
      </c>
      <c r="N240" s="62"/>
    </row>
    <row r="241" ht="27" spans="2:14">
      <c r="B241" s="194"/>
      <c r="C241" s="62" t="s">
        <v>527</v>
      </c>
      <c r="D241" s="62" t="s">
        <v>794</v>
      </c>
      <c r="E241" s="62">
        <v>12</v>
      </c>
      <c r="F241" s="196"/>
      <c r="G241" s="207" t="s">
        <v>1692</v>
      </c>
      <c r="H241" s="196">
        <v>2</v>
      </c>
      <c r="I241" s="196"/>
      <c r="J241" s="62"/>
      <c r="K241" s="215" t="s">
        <v>1693</v>
      </c>
      <c r="L241" s="62"/>
      <c r="M241" s="223"/>
      <c r="N241" s="62"/>
    </row>
    <row r="242" spans="2:14">
      <c r="B242" s="194"/>
      <c r="C242" s="62" t="s">
        <v>527</v>
      </c>
      <c r="D242" s="62" t="s">
        <v>795</v>
      </c>
      <c r="E242" s="62">
        <v>13</v>
      </c>
      <c r="F242" s="196"/>
      <c r="G242" s="207" t="s">
        <v>1694</v>
      </c>
      <c r="H242" s="196">
        <v>1</v>
      </c>
      <c r="I242" s="196"/>
      <c r="J242" s="62"/>
      <c r="K242" s="215" t="s">
        <v>1695</v>
      </c>
      <c r="L242" s="62"/>
      <c r="M242" s="223"/>
      <c r="N242" s="62"/>
    </row>
    <row r="243" ht="81" spans="2:14">
      <c r="B243" s="194"/>
      <c r="C243" s="195" t="s">
        <v>527</v>
      </c>
      <c r="D243" s="62" t="s">
        <v>795</v>
      </c>
      <c r="F243" s="196"/>
      <c r="G243" s="207" t="s">
        <v>1696</v>
      </c>
      <c r="H243" s="196">
        <v>6</v>
      </c>
      <c r="I243" s="196"/>
      <c r="J243" s="62"/>
      <c r="K243" s="215" t="s">
        <v>1697</v>
      </c>
      <c r="L243" s="62"/>
      <c r="M243" s="223"/>
      <c r="N243" s="62"/>
    </row>
    <row r="244" ht="54" spans="2:14">
      <c r="B244" s="194"/>
      <c r="C244" s="62" t="s">
        <v>527</v>
      </c>
      <c r="D244" s="62" t="s">
        <v>796</v>
      </c>
      <c r="E244" s="62">
        <v>14</v>
      </c>
      <c r="F244" s="196"/>
      <c r="G244" s="207" t="s">
        <v>1698</v>
      </c>
      <c r="H244" s="196">
        <v>4</v>
      </c>
      <c r="I244" s="196"/>
      <c r="J244" s="62"/>
      <c r="K244" s="215"/>
      <c r="L244" s="62"/>
      <c r="M244" s="223"/>
      <c r="N244" s="62"/>
    </row>
    <row r="245" ht="27" spans="2:14">
      <c r="B245" s="194"/>
      <c r="C245" s="62" t="s">
        <v>527</v>
      </c>
      <c r="D245" s="62" t="s">
        <v>797</v>
      </c>
      <c r="E245" s="62">
        <v>15</v>
      </c>
      <c r="F245" s="196"/>
      <c r="G245" s="207" t="s">
        <v>1699</v>
      </c>
      <c r="H245" s="196">
        <v>2</v>
      </c>
      <c r="I245" s="196"/>
      <c r="J245" s="62"/>
      <c r="K245" s="215" t="s">
        <v>1700</v>
      </c>
      <c r="L245" s="62"/>
      <c r="M245" s="223"/>
      <c r="N245" s="62"/>
    </row>
    <row r="246" spans="2:14">
      <c r="B246" s="194"/>
      <c r="C246" s="62" t="s">
        <v>527</v>
      </c>
      <c r="D246" s="62" t="s">
        <v>205</v>
      </c>
      <c r="E246" s="62">
        <v>16</v>
      </c>
      <c r="F246" s="196"/>
      <c r="G246" s="207" t="s">
        <v>1701</v>
      </c>
      <c r="H246" s="196">
        <v>1</v>
      </c>
      <c r="I246" s="196"/>
      <c r="J246" s="62"/>
      <c r="K246" s="215" t="s">
        <v>1702</v>
      </c>
      <c r="L246" s="62"/>
      <c r="M246" s="223"/>
      <c r="N246" s="62"/>
    </row>
    <row r="247" ht="27" spans="2:14">
      <c r="B247" s="194"/>
      <c r="C247" s="62" t="s">
        <v>527</v>
      </c>
      <c r="D247" s="62" t="s">
        <v>798</v>
      </c>
      <c r="E247" s="62">
        <v>17</v>
      </c>
      <c r="F247" s="196"/>
      <c r="G247" s="207" t="s">
        <v>1703</v>
      </c>
      <c r="H247" s="196">
        <v>2</v>
      </c>
      <c r="I247" s="196"/>
      <c r="J247" s="62"/>
      <c r="K247" s="215" t="s">
        <v>1704</v>
      </c>
      <c r="L247" s="62"/>
      <c r="M247" s="223"/>
      <c r="N247" s="62"/>
    </row>
    <row r="248" ht="27" spans="2:14">
      <c r="B248" s="194"/>
      <c r="C248" s="62" t="s">
        <v>527</v>
      </c>
      <c r="D248" s="62" t="s">
        <v>799</v>
      </c>
      <c r="E248" s="62">
        <v>18</v>
      </c>
      <c r="F248" s="196"/>
      <c r="G248" s="207" t="s">
        <v>1705</v>
      </c>
      <c r="H248" s="196">
        <v>2</v>
      </c>
      <c r="I248" s="196"/>
      <c r="J248" s="62"/>
      <c r="K248" s="215" t="s">
        <v>1706</v>
      </c>
      <c r="L248" s="62"/>
      <c r="M248" s="223"/>
      <c r="N248" s="62"/>
    </row>
    <row r="249" ht="40.5" spans="2:14">
      <c r="B249" s="194">
        <v>179</v>
      </c>
      <c r="C249" s="62" t="s">
        <v>505</v>
      </c>
      <c r="D249" s="62" t="s">
        <v>506</v>
      </c>
      <c r="E249" s="62">
        <v>1</v>
      </c>
      <c r="F249" s="208" t="s">
        <v>800</v>
      </c>
      <c r="G249" s="207" t="s">
        <v>1707</v>
      </c>
      <c r="H249" s="196">
        <v>2</v>
      </c>
      <c r="I249" s="196"/>
      <c r="J249" s="62"/>
      <c r="K249" s="216" t="s">
        <v>975</v>
      </c>
      <c r="L249" s="62" t="s">
        <v>836</v>
      </c>
      <c r="M249" s="223" t="s">
        <v>976</v>
      </c>
      <c r="N249" s="62"/>
    </row>
    <row r="250" ht="27" spans="2:14">
      <c r="B250" s="194">
        <v>180</v>
      </c>
      <c r="C250" s="62" t="s">
        <v>505</v>
      </c>
      <c r="D250" s="235" t="s">
        <v>801</v>
      </c>
      <c r="E250" s="62">
        <v>2</v>
      </c>
      <c r="F250" s="196" t="s">
        <v>727</v>
      </c>
      <c r="G250" s="207" t="s">
        <v>1708</v>
      </c>
      <c r="H250" s="196">
        <v>2</v>
      </c>
      <c r="I250" s="196"/>
      <c r="J250" s="62"/>
      <c r="K250" s="216" t="s">
        <v>977</v>
      </c>
      <c r="L250" s="62" t="s">
        <v>836</v>
      </c>
      <c r="M250" s="223" t="s">
        <v>978</v>
      </c>
      <c r="N250" s="62"/>
    </row>
    <row r="251" spans="2:14">
      <c r="B251" s="194">
        <v>181</v>
      </c>
      <c r="C251" s="62" t="s">
        <v>505</v>
      </c>
      <c r="D251" s="62" t="s">
        <v>508</v>
      </c>
      <c r="E251" s="62">
        <v>3</v>
      </c>
      <c r="F251" s="196" t="s">
        <v>727</v>
      </c>
      <c r="G251" s="207"/>
      <c r="H251" s="196"/>
      <c r="I251" s="196"/>
      <c r="J251" s="62"/>
      <c r="K251" s="62" t="s">
        <v>979</v>
      </c>
      <c r="L251" s="62" t="s">
        <v>836</v>
      </c>
      <c r="M251" s="223" t="s">
        <v>980</v>
      </c>
      <c r="N251" s="62"/>
    </row>
    <row r="252" ht="40.5" spans="2:14">
      <c r="B252" s="194">
        <v>182</v>
      </c>
      <c r="C252" s="62" t="s">
        <v>505</v>
      </c>
      <c r="D252" s="220" t="s">
        <v>802</v>
      </c>
      <c r="E252" s="62">
        <v>4</v>
      </c>
      <c r="F252" s="208" t="s">
        <v>803</v>
      </c>
      <c r="G252" s="207"/>
      <c r="H252" s="196"/>
      <c r="I252" s="196"/>
      <c r="J252" s="62"/>
      <c r="K252" s="62" t="s">
        <v>981</v>
      </c>
      <c r="L252" s="62" t="s">
        <v>836</v>
      </c>
      <c r="M252" s="223" t="s">
        <v>982</v>
      </c>
      <c r="N252" s="62"/>
    </row>
    <row r="253" ht="40.5" spans="2:14">
      <c r="B253" s="194">
        <v>183</v>
      </c>
      <c r="C253" s="62" t="s">
        <v>505</v>
      </c>
      <c r="D253" s="62" t="s">
        <v>523</v>
      </c>
      <c r="E253" s="62">
        <v>5</v>
      </c>
      <c r="F253" s="208" t="s">
        <v>804</v>
      </c>
      <c r="G253" s="207"/>
      <c r="H253" s="196"/>
      <c r="I253" s="208" t="s">
        <v>1709</v>
      </c>
      <c r="J253" s="62">
        <v>2</v>
      </c>
      <c r="K253" s="62" t="s">
        <v>887</v>
      </c>
      <c r="L253" s="62" t="s">
        <v>836</v>
      </c>
      <c r="M253" s="223">
        <v>13946499982</v>
      </c>
      <c r="N253" s="62"/>
    </row>
    <row r="254" ht="27" spans="2:14">
      <c r="B254" s="194">
        <v>184</v>
      </c>
      <c r="C254" s="62" t="s">
        <v>505</v>
      </c>
      <c r="D254" s="62" t="s">
        <v>524</v>
      </c>
      <c r="E254" s="62">
        <v>6</v>
      </c>
      <c r="F254" s="208" t="s">
        <v>804</v>
      </c>
      <c r="G254" s="207" t="s">
        <v>1710</v>
      </c>
      <c r="H254" s="196">
        <v>2</v>
      </c>
      <c r="I254" s="196"/>
      <c r="J254" s="62"/>
      <c r="K254" s="216" t="s">
        <v>888</v>
      </c>
      <c r="L254" s="62" t="s">
        <v>836</v>
      </c>
      <c r="M254" s="223">
        <v>13845437140</v>
      </c>
      <c r="N254" s="62"/>
    </row>
    <row r="255" spans="2:14">
      <c r="B255" s="194">
        <v>185</v>
      </c>
      <c r="C255" s="62" t="s">
        <v>505</v>
      </c>
      <c r="D255" s="62" t="s">
        <v>805</v>
      </c>
      <c r="E255" s="62">
        <v>7</v>
      </c>
      <c r="F255" s="196" t="s">
        <v>510</v>
      </c>
      <c r="G255" s="207"/>
      <c r="H255" s="196"/>
      <c r="I255" s="196" t="s">
        <v>1711</v>
      </c>
      <c r="J255" s="62">
        <v>1</v>
      </c>
      <c r="K255" s="62" t="s">
        <v>889</v>
      </c>
      <c r="L255" s="62" t="s">
        <v>859</v>
      </c>
      <c r="M255" s="223" t="s">
        <v>890</v>
      </c>
      <c r="N255" s="62"/>
    </row>
    <row r="256" ht="54" spans="2:14">
      <c r="B256" s="194">
        <v>186</v>
      </c>
      <c r="C256" s="195" t="s">
        <v>505</v>
      </c>
      <c r="D256" s="62" t="s">
        <v>1712</v>
      </c>
      <c r="F256" s="196" t="s">
        <v>533</v>
      </c>
      <c r="G256" s="207" t="s">
        <v>1713</v>
      </c>
      <c r="H256" s="196">
        <v>4</v>
      </c>
      <c r="I256" s="196"/>
      <c r="J256" s="62"/>
      <c r="K256" s="216" t="s">
        <v>1714</v>
      </c>
      <c r="L256" s="62" t="s">
        <v>25</v>
      </c>
      <c r="M256" s="223" t="s">
        <v>1715</v>
      </c>
      <c r="N256" s="62"/>
    </row>
    <row r="257" spans="2:14">
      <c r="B257" s="194">
        <v>187</v>
      </c>
      <c r="C257" s="195" t="s">
        <v>505</v>
      </c>
      <c r="D257" s="62" t="s">
        <v>100</v>
      </c>
      <c r="F257" s="196" t="s">
        <v>533</v>
      </c>
      <c r="G257" s="207" t="s">
        <v>1716</v>
      </c>
      <c r="H257" s="196">
        <v>1</v>
      </c>
      <c r="I257" s="196"/>
      <c r="J257" s="62"/>
      <c r="K257" s="216" t="s">
        <v>1717</v>
      </c>
      <c r="L257" s="62" t="s">
        <v>25</v>
      </c>
      <c r="M257" s="223" t="s">
        <v>1718</v>
      </c>
      <c r="N257" s="62"/>
    </row>
    <row r="258" spans="2:14">
      <c r="B258" s="194">
        <v>188</v>
      </c>
      <c r="C258" s="62" t="s">
        <v>505</v>
      </c>
      <c r="D258" s="62" t="s">
        <v>607</v>
      </c>
      <c r="E258" s="62">
        <v>8</v>
      </c>
      <c r="F258" s="196" t="s">
        <v>533</v>
      </c>
      <c r="G258" s="207"/>
      <c r="H258" s="196"/>
      <c r="I258" s="196"/>
      <c r="J258" s="62"/>
      <c r="K258" s="62" t="s">
        <v>1719</v>
      </c>
      <c r="L258" s="62" t="s">
        <v>868</v>
      </c>
      <c r="M258" s="223" t="s">
        <v>1720</v>
      </c>
      <c r="N258" s="62"/>
    </row>
    <row r="259" spans="2:14">
      <c r="B259" s="194">
        <v>189</v>
      </c>
      <c r="C259" s="62" t="s">
        <v>505</v>
      </c>
      <c r="D259" s="62" t="s">
        <v>806</v>
      </c>
      <c r="E259" s="62">
        <v>9</v>
      </c>
      <c r="F259" s="196" t="s">
        <v>533</v>
      </c>
      <c r="G259" s="207"/>
      <c r="H259" s="196"/>
      <c r="I259" s="196"/>
      <c r="J259" s="62"/>
      <c r="K259" s="62" t="s">
        <v>1721</v>
      </c>
      <c r="L259" s="62" t="s">
        <v>868</v>
      </c>
      <c r="M259" s="223" t="s">
        <v>1722</v>
      </c>
      <c r="N259" s="62"/>
    </row>
    <row r="260" spans="2:14">
      <c r="B260" s="194">
        <v>190</v>
      </c>
      <c r="C260" s="62" t="s">
        <v>505</v>
      </c>
      <c r="D260" s="62" t="s">
        <v>609</v>
      </c>
      <c r="E260" s="62">
        <v>10</v>
      </c>
      <c r="F260" s="196" t="s">
        <v>533</v>
      </c>
      <c r="G260" s="207" t="s">
        <v>1723</v>
      </c>
      <c r="H260" s="196">
        <v>1</v>
      </c>
      <c r="I260" s="196"/>
      <c r="J260" s="62"/>
      <c r="K260" s="216" t="s">
        <v>1724</v>
      </c>
      <c r="L260" s="62" t="s">
        <v>25</v>
      </c>
      <c r="M260" s="223" t="s">
        <v>1725</v>
      </c>
      <c r="N260" s="62"/>
    </row>
    <row r="261" ht="40.5" spans="2:14">
      <c r="B261" s="194">
        <v>191</v>
      </c>
      <c r="C261" s="62" t="s">
        <v>505</v>
      </c>
      <c r="D261" s="62" t="s">
        <v>610</v>
      </c>
      <c r="E261" s="62">
        <v>11</v>
      </c>
      <c r="F261" s="196" t="s">
        <v>533</v>
      </c>
      <c r="G261" s="207" t="s">
        <v>1726</v>
      </c>
      <c r="H261" s="196">
        <v>3</v>
      </c>
      <c r="I261" s="196"/>
      <c r="J261" s="62"/>
      <c r="K261" s="216" t="s">
        <v>1727</v>
      </c>
      <c r="L261" s="62" t="s">
        <v>25</v>
      </c>
      <c r="M261" s="223" t="s">
        <v>1728</v>
      </c>
      <c r="N261" s="62"/>
    </row>
    <row r="262" spans="2:14">
      <c r="B262" s="194">
        <v>192</v>
      </c>
      <c r="C262" s="62" t="s">
        <v>505</v>
      </c>
      <c r="D262" s="220" t="s">
        <v>807</v>
      </c>
      <c r="E262" s="62">
        <v>12</v>
      </c>
      <c r="F262" s="196" t="s">
        <v>533</v>
      </c>
      <c r="G262" s="207"/>
      <c r="H262" s="196"/>
      <c r="I262" s="196"/>
      <c r="J262" s="62"/>
      <c r="K262" s="62" t="s">
        <v>1729</v>
      </c>
      <c r="L262" s="62" t="s">
        <v>25</v>
      </c>
      <c r="M262" s="223" t="s">
        <v>1730</v>
      </c>
      <c r="N262" s="62"/>
    </row>
    <row r="263" spans="2:14">
      <c r="B263" s="194">
        <v>193</v>
      </c>
      <c r="C263" s="62" t="s">
        <v>505</v>
      </c>
      <c r="D263" s="62" t="s">
        <v>620</v>
      </c>
      <c r="E263" s="62">
        <v>13</v>
      </c>
      <c r="F263" s="196" t="s">
        <v>534</v>
      </c>
      <c r="G263" s="207" t="s">
        <v>1731</v>
      </c>
      <c r="H263" s="196">
        <v>1</v>
      </c>
      <c r="I263" s="196"/>
      <c r="J263" s="62"/>
      <c r="K263" s="216" t="s">
        <v>1732</v>
      </c>
      <c r="L263" s="62" t="s">
        <v>836</v>
      </c>
      <c r="M263" s="223" t="s">
        <v>1733</v>
      </c>
      <c r="N263" s="62"/>
    </row>
    <row r="264" ht="40.5" spans="2:14">
      <c r="B264" s="194">
        <v>194</v>
      </c>
      <c r="C264" s="62" t="s">
        <v>505</v>
      </c>
      <c r="D264" s="62" t="s">
        <v>621</v>
      </c>
      <c r="E264" s="62">
        <v>14</v>
      </c>
      <c r="F264" s="196" t="s">
        <v>534</v>
      </c>
      <c r="G264" s="207" t="s">
        <v>1734</v>
      </c>
      <c r="H264" s="196">
        <v>3</v>
      </c>
      <c r="I264" s="196"/>
      <c r="J264" s="62"/>
      <c r="K264" s="216" t="s">
        <v>1735</v>
      </c>
      <c r="L264" s="62" t="s">
        <v>836</v>
      </c>
      <c r="M264" s="223" t="s">
        <v>1736</v>
      </c>
      <c r="N264" s="62"/>
    </row>
    <row r="265" ht="67.5" spans="2:14">
      <c r="B265" s="194">
        <v>195</v>
      </c>
      <c r="C265" s="62" t="s">
        <v>505</v>
      </c>
      <c r="D265" s="62" t="s">
        <v>622</v>
      </c>
      <c r="E265" s="62">
        <v>15</v>
      </c>
      <c r="F265" s="196" t="s">
        <v>534</v>
      </c>
      <c r="G265" s="207" t="s">
        <v>1737</v>
      </c>
      <c r="H265" s="196">
        <v>5</v>
      </c>
      <c r="I265" s="196"/>
      <c r="J265" s="62"/>
      <c r="K265" s="216" t="s">
        <v>1738</v>
      </c>
      <c r="L265" s="62" t="s">
        <v>868</v>
      </c>
      <c r="M265" s="223" t="s">
        <v>1739</v>
      </c>
      <c r="N265" s="62"/>
    </row>
    <row r="266" spans="2:14">
      <c r="B266" s="194">
        <v>196</v>
      </c>
      <c r="C266" s="195" t="s">
        <v>505</v>
      </c>
      <c r="D266" s="62" t="s">
        <v>1740</v>
      </c>
      <c r="F266" s="196" t="s">
        <v>534</v>
      </c>
      <c r="G266" s="207"/>
      <c r="H266" s="196"/>
      <c r="I266" s="196"/>
      <c r="J266" s="62"/>
      <c r="K266" s="62" t="s">
        <v>1741</v>
      </c>
      <c r="L266" s="62" t="s">
        <v>859</v>
      </c>
      <c r="M266" s="223" t="s">
        <v>1742</v>
      </c>
      <c r="N266" s="62"/>
    </row>
    <row r="267" spans="2:14">
      <c r="B267" s="194">
        <v>197</v>
      </c>
      <c r="C267" s="195" t="s">
        <v>505</v>
      </c>
      <c r="D267" s="62" t="s">
        <v>624</v>
      </c>
      <c r="F267" s="196" t="s">
        <v>534</v>
      </c>
      <c r="G267" s="207" t="s">
        <v>1743</v>
      </c>
      <c r="H267" s="196">
        <v>1</v>
      </c>
      <c r="I267" s="196"/>
      <c r="J267" s="62"/>
      <c r="K267" s="216" t="s">
        <v>1744</v>
      </c>
      <c r="L267" s="62" t="s">
        <v>836</v>
      </c>
      <c r="M267" s="223" t="s">
        <v>1745</v>
      </c>
      <c r="N267" s="62"/>
    </row>
    <row r="268" spans="3:14">
      <c r="C268" s="238" t="s">
        <v>505</v>
      </c>
      <c r="D268" t="s">
        <v>1746</v>
      </c>
      <c r="G268" t="s">
        <v>1747</v>
      </c>
      <c r="H268" s="184">
        <v>1</v>
      </c>
      <c r="K268" s="241" t="s">
        <v>1748</v>
      </c>
      <c r="N268" s="62"/>
    </row>
    <row r="269" ht="40.5" spans="2:14">
      <c r="B269" s="62"/>
      <c r="C269" s="62" t="s">
        <v>505</v>
      </c>
      <c r="D269" s="62" t="s">
        <v>808</v>
      </c>
      <c r="E269" s="62">
        <v>16</v>
      </c>
      <c r="F269" s="196"/>
      <c r="G269" s="226" t="s">
        <v>1749</v>
      </c>
      <c r="H269" s="196">
        <v>3</v>
      </c>
      <c r="I269" s="196"/>
      <c r="J269" s="62"/>
      <c r="K269" s="215" t="s">
        <v>1750</v>
      </c>
      <c r="L269" s="62"/>
      <c r="M269" s="223"/>
      <c r="N269" s="62"/>
    </row>
    <row r="270" ht="27" spans="2:14">
      <c r="B270" s="62"/>
      <c r="C270" s="62" t="s">
        <v>505</v>
      </c>
      <c r="D270" s="62" t="s">
        <v>809</v>
      </c>
      <c r="E270" s="62">
        <v>17</v>
      </c>
      <c r="F270" s="196"/>
      <c r="G270" s="226" t="s">
        <v>1751</v>
      </c>
      <c r="H270" s="196">
        <v>2</v>
      </c>
      <c r="I270" s="196"/>
      <c r="J270" s="62"/>
      <c r="K270" s="215" t="s">
        <v>1752</v>
      </c>
      <c r="L270" s="62"/>
      <c r="M270" s="223"/>
      <c r="N270" s="62"/>
    </row>
    <row r="271" spans="2:14">
      <c r="B271" s="62"/>
      <c r="C271" s="195" t="s">
        <v>505</v>
      </c>
      <c r="D271" s="62" t="s">
        <v>782</v>
      </c>
      <c r="E271" s="62">
        <v>18</v>
      </c>
      <c r="F271" s="196"/>
      <c r="G271" s="62" t="s">
        <v>1753</v>
      </c>
      <c r="H271" s="196">
        <v>1</v>
      </c>
      <c r="I271" s="196"/>
      <c r="J271" s="62"/>
      <c r="K271" s="215" t="s">
        <v>1754</v>
      </c>
      <c r="L271" s="62"/>
      <c r="M271" s="223"/>
      <c r="N271" s="62"/>
    </row>
    <row r="272" spans="2:14">
      <c r="B272" s="62"/>
      <c r="C272" s="62" t="s">
        <v>505</v>
      </c>
      <c r="D272" s="220" t="s">
        <v>179</v>
      </c>
      <c r="E272" s="62">
        <v>19</v>
      </c>
      <c r="F272" s="196"/>
      <c r="G272" s="220" t="s">
        <v>1755</v>
      </c>
      <c r="H272" s="196">
        <v>1</v>
      </c>
      <c r="I272" s="196"/>
      <c r="J272" s="62"/>
      <c r="K272" s="242" t="s">
        <v>1756</v>
      </c>
      <c r="L272" s="62"/>
      <c r="M272" s="223"/>
      <c r="N272" s="62"/>
    </row>
    <row r="273" spans="2:14">
      <c r="B273" s="62"/>
      <c r="C273" s="62" t="s">
        <v>505</v>
      </c>
      <c r="D273" s="62" t="s">
        <v>810</v>
      </c>
      <c r="E273" s="62">
        <v>20</v>
      </c>
      <c r="F273" s="196"/>
      <c r="G273" s="62" t="s">
        <v>1757</v>
      </c>
      <c r="H273" s="196">
        <v>1</v>
      </c>
      <c r="I273" s="196"/>
      <c r="J273" s="62"/>
      <c r="K273" s="215" t="s">
        <v>1758</v>
      </c>
      <c r="L273" s="62"/>
      <c r="M273" s="223"/>
      <c r="N273" s="62"/>
    </row>
    <row r="274" spans="2:14">
      <c r="B274" s="62"/>
      <c r="C274" s="62" t="s">
        <v>505</v>
      </c>
      <c r="D274" s="62" t="s">
        <v>811</v>
      </c>
      <c r="E274" s="62">
        <v>21</v>
      </c>
      <c r="F274" s="196"/>
      <c r="G274" s="62" t="s">
        <v>1759</v>
      </c>
      <c r="H274" s="196">
        <v>1</v>
      </c>
      <c r="I274" s="196"/>
      <c r="J274" s="62"/>
      <c r="K274" s="215" t="s">
        <v>1760</v>
      </c>
      <c r="L274" s="62"/>
      <c r="M274" s="223"/>
      <c r="N274" s="62"/>
    </row>
    <row r="275" spans="2:14">
      <c r="B275" s="57"/>
      <c r="C275" s="57" t="s">
        <v>505</v>
      </c>
      <c r="D275" s="57" t="s">
        <v>188</v>
      </c>
      <c r="E275" s="57">
        <v>22</v>
      </c>
      <c r="F275" s="239"/>
      <c r="G275" s="57" t="s">
        <v>1761</v>
      </c>
      <c r="H275" s="239">
        <v>1</v>
      </c>
      <c r="I275" s="239"/>
      <c r="J275" s="57"/>
      <c r="K275" s="243" t="s">
        <v>1762</v>
      </c>
      <c r="L275" s="57"/>
      <c r="M275" s="245"/>
      <c r="N275" s="62"/>
    </row>
    <row r="276" spans="2:14">
      <c r="B276" s="57"/>
      <c r="C276" s="57" t="s">
        <v>1763</v>
      </c>
      <c r="D276" s="57" t="s">
        <v>1764</v>
      </c>
      <c r="E276" s="57" t="s">
        <v>1765</v>
      </c>
      <c r="F276" s="239" t="s">
        <v>1766</v>
      </c>
      <c r="G276" s="240"/>
      <c r="H276" s="239">
        <f>SUM(H3:H275)</f>
        <v>316</v>
      </c>
      <c r="I276" s="239" t="s">
        <v>1767</v>
      </c>
      <c r="J276" s="57">
        <f>SUM(J3:J275)</f>
        <v>46</v>
      </c>
      <c r="K276" s="244" t="s">
        <v>1768</v>
      </c>
      <c r="L276" s="244"/>
      <c r="M276" s="244"/>
      <c r="N276" s="57"/>
    </row>
  </sheetData>
  <conditionalFormatting sqref="G276:G65536 G1:G267">
    <cfRule type="duplicateValues" dxfId="13" priority="1"/>
  </conditionalFormatting>
  <conditionalFormatting sqref="M1 M3:M65536">
    <cfRule type="duplicateValues" dxfId="13" priority="5"/>
    <cfRule type="duplicateValues" dxfId="13" priority="6"/>
  </conditionalFormatting>
  <conditionalFormatting sqref="G272:G275 G268:G270">
    <cfRule type="duplicateValues" dxfId="13" priority="3"/>
    <cfRule type="duplicateValues" dxfId="13" priority="4"/>
    <cfRule type="duplicateValues" dxfId="13" priority="7"/>
  </conditionalFormatting>
  <pageMargins left="0.7" right="0.7" top="0.75" bottom="0.75" header="0.3" footer="0.3"/>
  <headerFooter/>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2"/>
  <sheetViews>
    <sheetView topLeftCell="A46" workbookViewId="0">
      <selection activeCell="L5" sqref="L5"/>
    </sheetView>
  </sheetViews>
  <sheetFormatPr defaultColWidth="9" defaultRowHeight="13.5"/>
  <cols>
    <col min="9" max="9" width="14.875" customWidth="true"/>
    <col min="11" max="11" width="32.75" customWidth="true"/>
  </cols>
  <sheetData>
    <row r="1" ht="15.75" spans="1:12">
      <c r="A1" s="72" t="s">
        <v>2</v>
      </c>
      <c r="B1" s="73" t="s">
        <v>1769</v>
      </c>
      <c r="C1" s="74" t="s">
        <v>1770</v>
      </c>
      <c r="D1" s="74"/>
      <c r="E1" s="74"/>
      <c r="F1" s="74"/>
      <c r="G1" s="74"/>
      <c r="H1" s="137"/>
      <c r="I1" s="152" t="s">
        <v>1771</v>
      </c>
      <c r="J1" s="153" t="s">
        <v>1772</v>
      </c>
      <c r="K1" s="154" t="s">
        <v>1773</v>
      </c>
      <c r="L1" s="131"/>
    </row>
    <row r="2" ht="15.75" spans="1:12">
      <c r="A2" s="75"/>
      <c r="B2" s="76"/>
      <c r="C2" s="77"/>
      <c r="D2" s="77"/>
      <c r="E2" s="77"/>
      <c r="F2" s="77"/>
      <c r="G2" s="77"/>
      <c r="H2" s="138"/>
      <c r="I2" s="155"/>
      <c r="J2" s="156"/>
      <c r="K2" s="157"/>
      <c r="L2" s="131"/>
    </row>
    <row r="3" ht="15.75" spans="1:12">
      <c r="A3" s="75"/>
      <c r="B3" s="76"/>
      <c r="C3" s="77"/>
      <c r="D3" s="77"/>
      <c r="E3" s="77"/>
      <c r="F3" s="77"/>
      <c r="G3" s="77"/>
      <c r="H3" s="138"/>
      <c r="I3" s="155"/>
      <c r="J3" s="156"/>
      <c r="K3" s="157"/>
      <c r="L3" s="131"/>
    </row>
    <row r="4" ht="16.5" spans="1:12">
      <c r="A4" s="78"/>
      <c r="B4" s="79"/>
      <c r="C4" s="80"/>
      <c r="D4" s="80"/>
      <c r="E4" s="80"/>
      <c r="F4" s="80"/>
      <c r="G4" s="80"/>
      <c r="H4" s="139"/>
      <c r="I4" s="155"/>
      <c r="J4" s="158"/>
      <c r="K4" s="157"/>
      <c r="L4" s="131"/>
    </row>
    <row r="5" ht="54" spans="1:12">
      <c r="A5" s="81">
        <v>1</v>
      </c>
      <c r="B5" s="82" t="s">
        <v>1774</v>
      </c>
      <c r="C5" s="83" t="s">
        <v>1775</v>
      </c>
      <c r="D5" s="84" t="s">
        <v>1776</v>
      </c>
      <c r="E5" s="140" t="s">
        <v>1777</v>
      </c>
      <c r="F5" s="141" t="s">
        <v>1778</v>
      </c>
      <c r="G5" s="142" t="s">
        <v>1779</v>
      </c>
      <c r="H5" s="143" t="s">
        <v>1780</v>
      </c>
      <c r="I5" s="382" t="s">
        <v>1781</v>
      </c>
      <c r="J5" s="160">
        <v>8</v>
      </c>
      <c r="K5" s="161" t="s">
        <v>1782</v>
      </c>
      <c r="L5" s="131"/>
    </row>
    <row r="6" ht="27" spans="1:12">
      <c r="A6" s="85">
        <v>2</v>
      </c>
      <c r="B6" s="86" t="s">
        <v>1783</v>
      </c>
      <c r="C6" s="87" t="s">
        <v>1784</v>
      </c>
      <c r="D6" s="88" t="s">
        <v>1785</v>
      </c>
      <c r="E6" s="88" t="s">
        <v>1786</v>
      </c>
      <c r="F6" s="144"/>
      <c r="G6" s="145" t="s">
        <v>1787</v>
      </c>
      <c r="H6" s="146"/>
      <c r="I6" s="382" t="s">
        <v>1788</v>
      </c>
      <c r="J6" s="162">
        <v>5</v>
      </c>
      <c r="K6" s="161" t="s">
        <v>1789</v>
      </c>
      <c r="L6" s="131"/>
    </row>
    <row r="7" ht="27" spans="1:12">
      <c r="A7" s="85">
        <v>3</v>
      </c>
      <c r="B7" s="86" t="s">
        <v>510</v>
      </c>
      <c r="C7" s="87" t="s">
        <v>1790</v>
      </c>
      <c r="D7" s="88"/>
      <c r="E7" s="88"/>
      <c r="F7" s="147"/>
      <c r="G7" s="147"/>
      <c r="H7" s="146"/>
      <c r="I7" s="382" t="s">
        <v>1791</v>
      </c>
      <c r="J7" s="162">
        <v>1</v>
      </c>
      <c r="K7" s="161" t="s">
        <v>1792</v>
      </c>
      <c r="L7" s="131"/>
    </row>
    <row r="8" ht="40.5" spans="1:12">
      <c r="A8" s="85">
        <v>4</v>
      </c>
      <c r="B8" s="86" t="s">
        <v>514</v>
      </c>
      <c r="C8" s="87" t="s">
        <v>1793</v>
      </c>
      <c r="D8" s="88"/>
      <c r="E8" s="88"/>
      <c r="F8" s="148"/>
      <c r="G8" s="148"/>
      <c r="H8" s="149"/>
      <c r="I8" s="382" t="s">
        <v>1794</v>
      </c>
      <c r="J8" s="162">
        <v>1</v>
      </c>
      <c r="K8" s="161" t="s">
        <v>1795</v>
      </c>
      <c r="L8" s="131"/>
    </row>
    <row r="9" ht="27" spans="1:12">
      <c r="A9" s="85">
        <v>5</v>
      </c>
      <c r="B9" s="86" t="s">
        <v>494</v>
      </c>
      <c r="C9" s="89" t="s">
        <v>1796</v>
      </c>
      <c r="D9" s="88"/>
      <c r="E9" s="88"/>
      <c r="F9" s="147"/>
      <c r="G9" s="147"/>
      <c r="H9" s="146"/>
      <c r="I9" s="382" t="s">
        <v>1797</v>
      </c>
      <c r="J9" s="162">
        <v>1</v>
      </c>
      <c r="K9" s="161" t="s">
        <v>1798</v>
      </c>
      <c r="L9" s="131"/>
    </row>
    <row r="10" ht="40.5" spans="1:12">
      <c r="A10" s="85">
        <v>6</v>
      </c>
      <c r="B10" s="86" t="s">
        <v>475</v>
      </c>
      <c r="C10" s="90" t="s">
        <v>1799</v>
      </c>
      <c r="D10" s="91" t="s">
        <v>1800</v>
      </c>
      <c r="E10" s="91" t="s">
        <v>1801</v>
      </c>
      <c r="F10" s="147"/>
      <c r="G10" s="147"/>
      <c r="H10" s="146"/>
      <c r="I10" s="382" t="s">
        <v>1802</v>
      </c>
      <c r="J10" s="162">
        <v>6</v>
      </c>
      <c r="K10" s="163" t="s">
        <v>1803</v>
      </c>
      <c r="L10" s="131"/>
    </row>
    <row r="11" ht="27" spans="1:12">
      <c r="A11" s="85">
        <v>7</v>
      </c>
      <c r="B11" s="86" t="s">
        <v>504</v>
      </c>
      <c r="C11" s="87" t="s">
        <v>1804</v>
      </c>
      <c r="D11" s="88"/>
      <c r="E11" s="88"/>
      <c r="F11" s="147"/>
      <c r="G11" s="147"/>
      <c r="H11" s="146"/>
      <c r="I11" s="382" t="s">
        <v>1805</v>
      </c>
      <c r="J11" s="162">
        <v>1</v>
      </c>
      <c r="K11" s="161" t="s">
        <v>1806</v>
      </c>
      <c r="L11" s="131"/>
    </row>
    <row r="12" ht="15.75" spans="1:12">
      <c r="A12" s="85">
        <v>8</v>
      </c>
      <c r="B12" s="92" t="s">
        <v>548</v>
      </c>
      <c r="C12" s="93" t="s">
        <v>1807</v>
      </c>
      <c r="D12" s="94"/>
      <c r="E12" s="94"/>
      <c r="F12" s="94"/>
      <c r="G12" s="94"/>
      <c r="H12" s="150"/>
      <c r="I12" s="382" t="s">
        <v>1808</v>
      </c>
      <c r="J12" s="162">
        <v>1</v>
      </c>
      <c r="K12" s="161" t="s">
        <v>1809</v>
      </c>
      <c r="L12" s="131"/>
    </row>
    <row r="13" ht="27.75" spans="1:12">
      <c r="A13" s="85">
        <v>9</v>
      </c>
      <c r="B13" s="92" t="s">
        <v>555</v>
      </c>
      <c r="C13" s="95" t="s">
        <v>1810</v>
      </c>
      <c r="D13" s="94"/>
      <c r="E13" s="94"/>
      <c r="F13" s="94"/>
      <c r="G13" s="94"/>
      <c r="H13" s="150"/>
      <c r="I13" s="382" t="s">
        <v>1811</v>
      </c>
      <c r="J13" s="162">
        <v>2</v>
      </c>
      <c r="K13" s="161" t="s">
        <v>1812</v>
      </c>
      <c r="L13" s="131"/>
    </row>
    <row r="14" ht="15.75" spans="1:12">
      <c r="A14" s="85">
        <v>10</v>
      </c>
      <c r="B14" s="96" t="s">
        <v>518</v>
      </c>
      <c r="C14" s="97" t="s">
        <v>1813</v>
      </c>
      <c r="D14" s="98"/>
      <c r="E14" s="98"/>
      <c r="F14" s="98"/>
      <c r="G14" s="98"/>
      <c r="H14" s="98"/>
      <c r="I14" s="382" t="s">
        <v>1814</v>
      </c>
      <c r="J14" s="164">
        <v>1</v>
      </c>
      <c r="K14" s="161" t="s">
        <v>1815</v>
      </c>
      <c r="L14" s="165"/>
    </row>
    <row r="15" ht="15.75" spans="1:12">
      <c r="A15" s="85">
        <v>11</v>
      </c>
      <c r="B15" s="92" t="s">
        <v>526</v>
      </c>
      <c r="C15" s="99" t="s">
        <v>1816</v>
      </c>
      <c r="D15" s="100"/>
      <c r="E15" s="100"/>
      <c r="F15" s="100"/>
      <c r="G15" s="100"/>
      <c r="H15" s="100"/>
      <c r="I15" s="382" t="s">
        <v>1817</v>
      </c>
      <c r="J15" s="162">
        <v>1</v>
      </c>
      <c r="K15" s="161" t="s">
        <v>1818</v>
      </c>
      <c r="L15" s="165"/>
    </row>
    <row r="16" ht="15.75" spans="1:12">
      <c r="A16" s="85">
        <v>12</v>
      </c>
      <c r="B16" s="92" t="s">
        <v>522</v>
      </c>
      <c r="C16" s="99" t="s">
        <v>1819</v>
      </c>
      <c r="D16" s="100"/>
      <c r="E16" s="100"/>
      <c r="F16" s="100"/>
      <c r="G16" s="100"/>
      <c r="H16" s="100"/>
      <c r="I16" s="382" t="s">
        <v>1820</v>
      </c>
      <c r="J16" s="162">
        <v>1</v>
      </c>
      <c r="K16" s="161" t="s">
        <v>1821</v>
      </c>
      <c r="L16" s="165"/>
    </row>
    <row r="17" ht="15.75" spans="1:12">
      <c r="A17" s="85">
        <v>13</v>
      </c>
      <c r="B17" s="92" t="s">
        <v>633</v>
      </c>
      <c r="C17" s="99" t="s">
        <v>1822</v>
      </c>
      <c r="D17" s="100"/>
      <c r="E17" s="100"/>
      <c r="F17" s="100"/>
      <c r="G17" s="100"/>
      <c r="H17" s="100"/>
      <c r="I17" s="382" t="s">
        <v>1823</v>
      </c>
      <c r="J17" s="162">
        <v>1</v>
      </c>
      <c r="K17" s="161" t="s">
        <v>1824</v>
      </c>
      <c r="L17" s="165"/>
    </row>
    <row r="18" ht="15.75" spans="1:12">
      <c r="A18" s="85">
        <v>14</v>
      </c>
      <c r="B18" s="92" t="s">
        <v>529</v>
      </c>
      <c r="C18" s="99" t="s">
        <v>1825</v>
      </c>
      <c r="D18" s="100"/>
      <c r="E18" s="100"/>
      <c r="F18" s="100"/>
      <c r="G18" s="100"/>
      <c r="H18" s="100"/>
      <c r="I18" s="382" t="s">
        <v>1826</v>
      </c>
      <c r="J18" s="162">
        <v>1</v>
      </c>
      <c r="K18" s="161" t="s">
        <v>1827</v>
      </c>
      <c r="L18" s="165"/>
    </row>
    <row r="19" ht="15.75" spans="1:12">
      <c r="A19" s="85">
        <v>15</v>
      </c>
      <c r="B19" s="92" t="s">
        <v>539</v>
      </c>
      <c r="C19" s="99" t="s">
        <v>1828</v>
      </c>
      <c r="D19" s="100"/>
      <c r="E19" s="100"/>
      <c r="F19" s="100"/>
      <c r="G19" s="100"/>
      <c r="H19" s="100"/>
      <c r="I19" s="382" t="s">
        <v>1829</v>
      </c>
      <c r="J19" s="162">
        <v>1</v>
      </c>
      <c r="K19" s="161" t="s">
        <v>1830</v>
      </c>
      <c r="L19" s="165"/>
    </row>
    <row r="20" ht="15.75" spans="1:12">
      <c r="A20" s="85">
        <v>16</v>
      </c>
      <c r="B20" s="101" t="s">
        <v>533</v>
      </c>
      <c r="C20" s="99" t="s">
        <v>1831</v>
      </c>
      <c r="D20" s="100"/>
      <c r="E20" s="100"/>
      <c r="F20" s="100"/>
      <c r="G20" s="100"/>
      <c r="H20" s="100"/>
      <c r="I20" s="382" t="s">
        <v>1832</v>
      </c>
      <c r="J20" s="162">
        <v>1</v>
      </c>
      <c r="K20" s="161" t="s">
        <v>1833</v>
      </c>
      <c r="L20" s="165"/>
    </row>
    <row r="21" ht="15.75" spans="1:12">
      <c r="A21" s="85">
        <v>17</v>
      </c>
      <c r="B21" s="101" t="s">
        <v>534</v>
      </c>
      <c r="C21" s="99" t="s">
        <v>1834</v>
      </c>
      <c r="D21" s="100"/>
      <c r="E21" s="100"/>
      <c r="F21" s="100"/>
      <c r="G21" s="100"/>
      <c r="H21" s="100"/>
      <c r="I21" s="382" t="s">
        <v>1835</v>
      </c>
      <c r="J21" s="162">
        <v>1</v>
      </c>
      <c r="K21" s="161" t="s">
        <v>1836</v>
      </c>
      <c r="L21" s="165"/>
    </row>
    <row r="22" ht="15.75" spans="1:12">
      <c r="A22" s="85">
        <v>18</v>
      </c>
      <c r="B22" s="101" t="s">
        <v>543</v>
      </c>
      <c r="C22" s="99" t="s">
        <v>1837</v>
      </c>
      <c r="D22" s="100"/>
      <c r="E22" s="100"/>
      <c r="F22" s="100"/>
      <c r="G22" s="100"/>
      <c r="H22" s="100"/>
      <c r="I22" s="382" t="s">
        <v>1838</v>
      </c>
      <c r="J22" s="162">
        <v>1</v>
      </c>
      <c r="K22" s="161" t="s">
        <v>1839</v>
      </c>
      <c r="L22" s="165"/>
    </row>
    <row r="23" ht="16.5" spans="1:12">
      <c r="A23" s="102" t="s">
        <v>1840</v>
      </c>
      <c r="B23" s="103"/>
      <c r="C23" s="104"/>
      <c r="D23" s="105"/>
      <c r="E23" s="105"/>
      <c r="F23" s="105"/>
      <c r="G23" s="105"/>
      <c r="H23" s="151"/>
      <c r="I23" s="159"/>
      <c r="J23" s="166">
        <v>35</v>
      </c>
      <c r="K23" s="161"/>
      <c r="L23" s="165"/>
    </row>
    <row r="24" ht="16.5" spans="1:12">
      <c r="A24" s="106"/>
      <c r="B24" s="106"/>
      <c r="C24" s="106"/>
      <c r="D24" s="106"/>
      <c r="E24" s="106"/>
      <c r="F24" s="106"/>
      <c r="G24" s="106"/>
      <c r="H24" s="106"/>
      <c r="I24" s="167"/>
      <c r="J24" s="131"/>
      <c r="K24" s="161"/>
      <c r="L24" s="131"/>
    </row>
    <row r="25" ht="15.75" spans="1:12">
      <c r="A25" s="72" t="s">
        <v>2</v>
      </c>
      <c r="B25" s="107" t="s">
        <v>1769</v>
      </c>
      <c r="C25" s="108" t="s">
        <v>1841</v>
      </c>
      <c r="D25" s="74"/>
      <c r="E25" s="74"/>
      <c r="F25" s="74"/>
      <c r="G25" s="74"/>
      <c r="H25" s="137"/>
      <c r="I25" s="155"/>
      <c r="J25" s="153" t="s">
        <v>1772</v>
      </c>
      <c r="K25" s="161"/>
      <c r="L25" s="131"/>
    </row>
    <row r="26" ht="15.75" spans="1:12">
      <c r="A26" s="75"/>
      <c r="B26" s="109"/>
      <c r="C26" s="110"/>
      <c r="D26" s="77"/>
      <c r="E26" s="77"/>
      <c r="F26" s="77"/>
      <c r="G26" s="77"/>
      <c r="H26" s="138"/>
      <c r="I26" s="155"/>
      <c r="J26" s="156"/>
      <c r="K26" s="161"/>
      <c r="L26" s="131"/>
    </row>
    <row r="27" ht="15.75" spans="1:12">
      <c r="A27" s="75"/>
      <c r="B27" s="109"/>
      <c r="C27" s="110"/>
      <c r="D27" s="77"/>
      <c r="E27" s="77"/>
      <c r="F27" s="77"/>
      <c r="G27" s="77"/>
      <c r="H27" s="138"/>
      <c r="I27" s="155"/>
      <c r="J27" s="156"/>
      <c r="K27" s="161"/>
      <c r="L27" s="131"/>
    </row>
    <row r="28" ht="16.5" spans="1:12">
      <c r="A28" s="78"/>
      <c r="B28" s="111"/>
      <c r="C28" s="112"/>
      <c r="D28" s="80"/>
      <c r="E28" s="80"/>
      <c r="F28" s="80"/>
      <c r="G28" s="80"/>
      <c r="H28" s="139"/>
      <c r="I28" s="155"/>
      <c r="J28" s="158"/>
      <c r="K28" s="161"/>
      <c r="L28" s="131"/>
    </row>
    <row r="29" ht="16.5" spans="1:12">
      <c r="A29" s="113">
        <v>1</v>
      </c>
      <c r="B29" s="114"/>
      <c r="C29" s="115" t="s">
        <v>1842</v>
      </c>
      <c r="D29" s="116" t="s">
        <v>1843</v>
      </c>
      <c r="E29" s="116"/>
      <c r="F29" s="116"/>
      <c r="G29" s="116"/>
      <c r="H29" s="116"/>
      <c r="I29" s="168"/>
      <c r="J29" s="169">
        <v>1</v>
      </c>
      <c r="K29" s="161" t="s">
        <v>1844</v>
      </c>
      <c r="L29" s="131">
        <v>12</v>
      </c>
    </row>
    <row r="30" ht="19.5" spans="1:12">
      <c r="A30" s="113">
        <v>2</v>
      </c>
      <c r="B30" s="117" t="s">
        <v>634</v>
      </c>
      <c r="C30" s="118"/>
      <c r="D30" s="117" t="s">
        <v>1845</v>
      </c>
      <c r="E30" s="117"/>
      <c r="F30" s="117"/>
      <c r="G30" s="117"/>
      <c r="H30" s="117"/>
      <c r="I30" s="383" t="s">
        <v>1846</v>
      </c>
      <c r="J30" s="162">
        <v>1</v>
      </c>
      <c r="K30" s="170" t="s">
        <v>1847</v>
      </c>
      <c r="L30" s="171">
        <v>22.32</v>
      </c>
    </row>
    <row r="31" ht="19.5" spans="1:12">
      <c r="A31" s="113">
        <v>3</v>
      </c>
      <c r="B31" s="119"/>
      <c r="C31" s="120"/>
      <c r="D31" s="119" t="s">
        <v>1848</v>
      </c>
      <c r="E31" s="119"/>
      <c r="F31" s="119"/>
      <c r="G31" s="119"/>
      <c r="H31" s="119"/>
      <c r="I31" s="172"/>
      <c r="J31" s="173">
        <v>1</v>
      </c>
      <c r="K31" s="170" t="s">
        <v>1849</v>
      </c>
      <c r="L31" s="171">
        <v>36</v>
      </c>
    </row>
    <row r="32" ht="19.5" spans="1:12">
      <c r="A32" s="113">
        <v>4</v>
      </c>
      <c r="B32" s="114"/>
      <c r="C32" s="115" t="s">
        <v>505</v>
      </c>
      <c r="D32" s="116" t="s">
        <v>1850</v>
      </c>
      <c r="E32" s="116"/>
      <c r="F32" s="116"/>
      <c r="G32" s="116"/>
      <c r="H32" s="116"/>
      <c r="I32" s="168"/>
      <c r="J32" s="169">
        <v>1</v>
      </c>
      <c r="K32" s="170" t="s">
        <v>1851</v>
      </c>
      <c r="L32" s="171">
        <v>3.2</v>
      </c>
    </row>
    <row r="33" ht="19.5" spans="1:12">
      <c r="A33" s="113">
        <v>5</v>
      </c>
      <c r="B33" s="121"/>
      <c r="C33" s="120"/>
      <c r="D33" s="119" t="s">
        <v>1852</v>
      </c>
      <c r="E33" s="119"/>
      <c r="F33" s="119"/>
      <c r="G33" s="119"/>
      <c r="H33" s="119"/>
      <c r="I33" s="168"/>
      <c r="J33" s="173">
        <v>1</v>
      </c>
      <c r="K33" s="170" t="s">
        <v>1853</v>
      </c>
      <c r="L33" s="171">
        <v>2.5</v>
      </c>
    </row>
    <row r="34" ht="19.5" spans="1:12">
      <c r="A34" s="113">
        <v>6</v>
      </c>
      <c r="B34" s="114"/>
      <c r="C34" s="115" t="s">
        <v>498</v>
      </c>
      <c r="D34" s="116" t="s">
        <v>1854</v>
      </c>
      <c r="E34" s="116"/>
      <c r="F34" s="116"/>
      <c r="G34" s="116"/>
      <c r="H34" s="116"/>
      <c r="I34" s="168"/>
      <c r="J34" s="169">
        <v>1</v>
      </c>
      <c r="K34" s="170" t="s">
        <v>1855</v>
      </c>
      <c r="L34" s="171">
        <v>6.92</v>
      </c>
    </row>
    <row r="35" ht="19.5" spans="1:12">
      <c r="A35" s="113">
        <v>7</v>
      </c>
      <c r="B35" s="117"/>
      <c r="C35" s="118"/>
      <c r="D35" s="117" t="s">
        <v>1856</v>
      </c>
      <c r="E35" s="117"/>
      <c r="F35" s="117"/>
      <c r="G35" s="117"/>
      <c r="H35" s="117"/>
      <c r="I35" s="172"/>
      <c r="J35" s="162">
        <v>1</v>
      </c>
      <c r="K35" s="170" t="s">
        <v>1857</v>
      </c>
      <c r="L35" s="171">
        <v>9</v>
      </c>
    </row>
    <row r="36" ht="19.5" spans="1:12">
      <c r="A36" s="113">
        <v>8</v>
      </c>
      <c r="B36" s="117" t="s">
        <v>562</v>
      </c>
      <c r="C36" s="118"/>
      <c r="D36" s="117" t="s">
        <v>1858</v>
      </c>
      <c r="E36" s="117"/>
      <c r="F36" s="117"/>
      <c r="G36" s="117"/>
      <c r="H36" s="117"/>
      <c r="I36" s="383" t="s">
        <v>1859</v>
      </c>
      <c r="J36" s="162">
        <v>1</v>
      </c>
      <c r="K36" s="170" t="s">
        <v>1860</v>
      </c>
      <c r="L36" s="171">
        <v>27.1</v>
      </c>
    </row>
    <row r="37" ht="19.5" spans="1:12">
      <c r="A37" s="113">
        <v>9</v>
      </c>
      <c r="B37" s="119" t="s">
        <v>568</v>
      </c>
      <c r="C37" s="120"/>
      <c r="D37" s="119" t="s">
        <v>1861</v>
      </c>
      <c r="E37" s="119"/>
      <c r="F37" s="119"/>
      <c r="G37" s="119"/>
      <c r="H37" s="119"/>
      <c r="I37" s="383" t="s">
        <v>1862</v>
      </c>
      <c r="J37" s="173">
        <v>1</v>
      </c>
      <c r="K37" s="170" t="s">
        <v>1863</v>
      </c>
      <c r="L37" s="171">
        <v>15.9</v>
      </c>
    </row>
    <row r="38" ht="19.5" spans="1:12">
      <c r="A38" s="113">
        <v>10</v>
      </c>
      <c r="B38" s="116" t="s">
        <v>612</v>
      </c>
      <c r="C38" s="115" t="s">
        <v>486</v>
      </c>
      <c r="D38" s="116" t="s">
        <v>1864</v>
      </c>
      <c r="E38" s="116"/>
      <c r="F38" s="116"/>
      <c r="G38" s="116"/>
      <c r="H38" s="116"/>
      <c r="I38" s="383" t="s">
        <v>1865</v>
      </c>
      <c r="J38" s="169">
        <v>1</v>
      </c>
      <c r="K38" s="170" t="s">
        <v>1866</v>
      </c>
      <c r="L38" s="171">
        <v>18.31</v>
      </c>
    </row>
    <row r="39" ht="19.5" spans="1:12">
      <c r="A39" s="113">
        <v>11</v>
      </c>
      <c r="B39" s="117"/>
      <c r="C39" s="118"/>
      <c r="D39" s="117" t="s">
        <v>1867</v>
      </c>
      <c r="E39" s="117"/>
      <c r="F39" s="117"/>
      <c r="G39" s="117"/>
      <c r="H39" s="117"/>
      <c r="I39" s="168"/>
      <c r="J39" s="162">
        <v>1</v>
      </c>
      <c r="K39" s="170" t="s">
        <v>1868</v>
      </c>
      <c r="L39" s="171">
        <v>19.25</v>
      </c>
    </row>
    <row r="40" ht="19.5" spans="1:12">
      <c r="A40" s="113">
        <v>12</v>
      </c>
      <c r="B40" s="117" t="s">
        <v>626</v>
      </c>
      <c r="C40" s="118"/>
      <c r="D40" s="117" t="s">
        <v>1869</v>
      </c>
      <c r="E40" s="117"/>
      <c r="F40" s="117"/>
      <c r="G40" s="117"/>
      <c r="H40" s="117"/>
      <c r="I40" s="383" t="s">
        <v>1870</v>
      </c>
      <c r="J40" s="162">
        <v>1</v>
      </c>
      <c r="K40" s="170" t="s">
        <v>1871</v>
      </c>
      <c r="L40" s="171">
        <v>15</v>
      </c>
    </row>
    <row r="41" ht="19.5" spans="1:12">
      <c r="A41" s="113">
        <v>13</v>
      </c>
      <c r="B41" s="121"/>
      <c r="C41" s="120"/>
      <c r="D41" s="119" t="s">
        <v>1872</v>
      </c>
      <c r="E41" s="119"/>
      <c r="F41" s="119"/>
      <c r="G41" s="119"/>
      <c r="H41" s="119"/>
      <c r="I41" s="168"/>
      <c r="J41" s="173">
        <v>1</v>
      </c>
      <c r="K41" s="170" t="s">
        <v>1873</v>
      </c>
      <c r="L41" s="171">
        <v>22</v>
      </c>
    </row>
    <row r="42" ht="19.5" spans="1:12">
      <c r="A42" s="113">
        <v>14</v>
      </c>
      <c r="B42" s="114"/>
      <c r="C42" s="115" t="s">
        <v>527</v>
      </c>
      <c r="D42" s="116" t="s">
        <v>1874</v>
      </c>
      <c r="E42" s="116"/>
      <c r="F42" s="116"/>
      <c r="G42" s="116"/>
      <c r="H42" s="116"/>
      <c r="I42" s="168"/>
      <c r="J42" s="169">
        <v>1</v>
      </c>
      <c r="K42" s="170" t="s">
        <v>1875</v>
      </c>
      <c r="L42" s="171">
        <v>5.63</v>
      </c>
    </row>
    <row r="43" ht="19.5" spans="1:12">
      <c r="A43" s="113">
        <v>15</v>
      </c>
      <c r="B43" s="121"/>
      <c r="C43" s="120"/>
      <c r="D43" s="119" t="s">
        <v>1876</v>
      </c>
      <c r="E43" s="119"/>
      <c r="F43" s="119"/>
      <c r="G43" s="119"/>
      <c r="H43" s="119"/>
      <c r="I43" s="168"/>
      <c r="J43" s="173">
        <v>1</v>
      </c>
      <c r="K43" s="170" t="s">
        <v>1877</v>
      </c>
      <c r="L43" s="171">
        <v>6.29</v>
      </c>
    </row>
    <row r="44" ht="19.5" spans="1:12">
      <c r="A44" s="113">
        <v>16</v>
      </c>
      <c r="B44" s="116"/>
      <c r="C44" s="115" t="s">
        <v>476</v>
      </c>
      <c r="D44" s="116" t="s">
        <v>1878</v>
      </c>
      <c r="E44" s="116"/>
      <c r="F44" s="116"/>
      <c r="G44" s="116"/>
      <c r="H44" s="116"/>
      <c r="I44" s="168"/>
      <c r="J44" s="169">
        <v>1</v>
      </c>
      <c r="K44" s="170" t="s">
        <v>1879</v>
      </c>
      <c r="L44" s="171">
        <v>10.8</v>
      </c>
    </row>
    <row r="45" ht="19.5" spans="1:12">
      <c r="A45" s="113">
        <v>17</v>
      </c>
      <c r="B45" s="122"/>
      <c r="C45" s="118"/>
      <c r="D45" s="117" t="s">
        <v>1880</v>
      </c>
      <c r="E45" s="117"/>
      <c r="F45" s="117"/>
      <c r="G45" s="117"/>
      <c r="H45" s="117"/>
      <c r="I45" s="168"/>
      <c r="J45" s="162">
        <v>1</v>
      </c>
      <c r="K45" s="170" t="s">
        <v>1881</v>
      </c>
      <c r="L45" s="171">
        <v>4</v>
      </c>
    </row>
    <row r="46" ht="19.5" spans="1:12">
      <c r="A46" s="113">
        <v>18</v>
      </c>
      <c r="B46" s="123"/>
      <c r="C46" s="118"/>
      <c r="D46" s="124"/>
      <c r="E46" s="124"/>
      <c r="F46" s="124"/>
      <c r="G46" s="124"/>
      <c r="H46" s="124"/>
      <c r="I46" s="168"/>
      <c r="J46" s="174">
        <v>1</v>
      </c>
      <c r="K46" s="170" t="s">
        <v>1882</v>
      </c>
      <c r="L46" s="171">
        <v>12</v>
      </c>
    </row>
    <row r="47" ht="19.5" spans="1:12">
      <c r="A47" s="113">
        <v>19</v>
      </c>
      <c r="B47" s="121"/>
      <c r="C47" s="120"/>
      <c r="D47" s="119" t="s">
        <v>1883</v>
      </c>
      <c r="E47" s="119"/>
      <c r="F47" s="119"/>
      <c r="G47" s="119"/>
      <c r="H47" s="119"/>
      <c r="I47" s="168"/>
      <c r="J47" s="173">
        <v>1</v>
      </c>
      <c r="K47" s="170" t="s">
        <v>1884</v>
      </c>
      <c r="L47" s="171">
        <v>16.2</v>
      </c>
    </row>
    <row r="48" ht="19.5" spans="1:12">
      <c r="A48" s="113">
        <v>20</v>
      </c>
      <c r="B48" s="125"/>
      <c r="C48" s="115" t="s">
        <v>511</v>
      </c>
      <c r="D48" s="116" t="s">
        <v>1885</v>
      </c>
      <c r="E48" s="116"/>
      <c r="F48" s="116"/>
      <c r="G48" s="116"/>
      <c r="H48" s="116"/>
      <c r="I48" s="168"/>
      <c r="J48" s="169">
        <v>1</v>
      </c>
      <c r="K48" s="170" t="s">
        <v>1886</v>
      </c>
      <c r="L48" s="171">
        <v>9.06</v>
      </c>
    </row>
    <row r="49" ht="19.5" spans="1:12">
      <c r="A49" s="113">
        <v>21</v>
      </c>
      <c r="B49" s="126"/>
      <c r="C49" s="120"/>
      <c r="D49" s="127" t="s">
        <v>1887</v>
      </c>
      <c r="E49" s="127"/>
      <c r="F49" s="127"/>
      <c r="G49" s="127"/>
      <c r="H49" s="127"/>
      <c r="I49" s="168"/>
      <c r="J49" s="173">
        <v>1</v>
      </c>
      <c r="K49" s="170" t="s">
        <v>1888</v>
      </c>
      <c r="L49" s="171">
        <v>2.3</v>
      </c>
    </row>
    <row r="50" ht="19.5" spans="1:12">
      <c r="A50" s="113">
        <v>22</v>
      </c>
      <c r="B50" s="116" t="s">
        <v>594</v>
      </c>
      <c r="C50" s="115" t="s">
        <v>467</v>
      </c>
      <c r="D50" s="116" t="s">
        <v>1889</v>
      </c>
      <c r="E50" s="116"/>
      <c r="F50" s="116"/>
      <c r="G50" s="116"/>
      <c r="H50" s="116"/>
      <c r="I50" s="383" t="s">
        <v>1890</v>
      </c>
      <c r="J50" s="169">
        <v>1</v>
      </c>
      <c r="K50" s="170" t="s">
        <v>1891</v>
      </c>
      <c r="L50" s="171">
        <v>9.15</v>
      </c>
    </row>
    <row r="51" ht="19.5" spans="1:12">
      <c r="A51" s="113">
        <v>23</v>
      </c>
      <c r="B51" s="119"/>
      <c r="C51" s="120"/>
      <c r="D51" s="119" t="s">
        <v>1892</v>
      </c>
      <c r="E51" s="119"/>
      <c r="F51" s="119"/>
      <c r="G51" s="119"/>
      <c r="H51" s="119"/>
      <c r="I51" s="168"/>
      <c r="J51" s="173">
        <v>1</v>
      </c>
      <c r="K51" s="170" t="s">
        <v>1893</v>
      </c>
      <c r="L51" s="171">
        <v>13.81</v>
      </c>
    </row>
    <row r="52" ht="19.5" spans="1:12">
      <c r="A52" s="113">
        <v>24</v>
      </c>
      <c r="B52" s="114"/>
      <c r="C52" s="115" t="s">
        <v>544</v>
      </c>
      <c r="D52" s="116" t="s">
        <v>1894</v>
      </c>
      <c r="E52" s="116"/>
      <c r="F52" s="116"/>
      <c r="G52" s="116"/>
      <c r="H52" s="116"/>
      <c r="I52" s="168"/>
      <c r="J52" s="169">
        <v>1</v>
      </c>
      <c r="K52" s="170" t="s">
        <v>1895</v>
      </c>
      <c r="L52" s="171">
        <v>10</v>
      </c>
    </row>
    <row r="53" ht="19.5" spans="1:12">
      <c r="A53" s="113">
        <v>25</v>
      </c>
      <c r="B53" s="122"/>
      <c r="C53" s="118"/>
      <c r="D53" s="117" t="s">
        <v>1896</v>
      </c>
      <c r="E53" s="117"/>
      <c r="F53" s="117"/>
      <c r="G53" s="117"/>
      <c r="H53" s="117"/>
      <c r="I53" s="168"/>
      <c r="J53" s="162">
        <v>1</v>
      </c>
      <c r="K53" s="170" t="s">
        <v>1897</v>
      </c>
      <c r="L53" s="171">
        <v>12.09</v>
      </c>
    </row>
    <row r="54" ht="19.5" spans="1:12">
      <c r="A54" s="113">
        <v>26</v>
      </c>
      <c r="B54" s="117" t="s">
        <v>572</v>
      </c>
      <c r="C54" s="118"/>
      <c r="D54" s="117" t="s">
        <v>1898</v>
      </c>
      <c r="E54" s="117"/>
      <c r="F54" s="117"/>
      <c r="G54" s="117"/>
      <c r="H54" s="117"/>
      <c r="I54" s="383" t="s">
        <v>1899</v>
      </c>
      <c r="J54" s="162">
        <v>1</v>
      </c>
      <c r="K54" s="170" t="s">
        <v>1900</v>
      </c>
      <c r="L54" s="171">
        <v>10.41</v>
      </c>
    </row>
    <row r="55" ht="19.5" spans="1:12">
      <c r="A55" s="113">
        <v>27</v>
      </c>
      <c r="B55" s="122"/>
      <c r="C55" s="118"/>
      <c r="D55" s="117" t="s">
        <v>1901</v>
      </c>
      <c r="E55" s="117"/>
      <c r="F55" s="117"/>
      <c r="G55" s="117"/>
      <c r="H55" s="117"/>
      <c r="I55" s="168"/>
      <c r="J55" s="162">
        <v>1</v>
      </c>
      <c r="K55" s="170" t="s">
        <v>1902</v>
      </c>
      <c r="L55" s="171">
        <v>9.29</v>
      </c>
    </row>
    <row r="56" ht="19.5" spans="1:12">
      <c r="A56" s="113">
        <v>28</v>
      </c>
      <c r="B56" s="117" t="s">
        <v>580</v>
      </c>
      <c r="C56" s="118"/>
      <c r="D56" s="117" t="s">
        <v>1903</v>
      </c>
      <c r="E56" s="117"/>
      <c r="F56" s="117"/>
      <c r="G56" s="117"/>
      <c r="H56" s="117"/>
      <c r="I56" s="383" t="s">
        <v>1904</v>
      </c>
      <c r="J56" s="162">
        <v>1</v>
      </c>
      <c r="K56" s="170" t="s">
        <v>1905</v>
      </c>
      <c r="L56" s="171">
        <v>14</v>
      </c>
    </row>
    <row r="57" ht="19.5" spans="1:12">
      <c r="A57" s="113">
        <v>29</v>
      </c>
      <c r="B57" s="121"/>
      <c r="C57" s="120"/>
      <c r="D57" s="119" t="s">
        <v>1906</v>
      </c>
      <c r="E57" s="119"/>
      <c r="F57" s="119"/>
      <c r="G57" s="119"/>
      <c r="H57" s="119"/>
      <c r="I57" s="168"/>
      <c r="J57" s="173">
        <v>1</v>
      </c>
      <c r="K57" s="175" t="s">
        <v>1907</v>
      </c>
      <c r="L57" s="171">
        <v>8.68</v>
      </c>
    </row>
    <row r="58" ht="16.5" spans="1:12">
      <c r="A58" s="128" t="s">
        <v>1908</v>
      </c>
      <c r="B58" s="129"/>
      <c r="C58" s="129"/>
      <c r="D58" s="129"/>
      <c r="E58" s="129"/>
      <c r="F58" s="129"/>
      <c r="G58" s="129"/>
      <c r="H58" s="129"/>
      <c r="I58" s="176"/>
      <c r="J58" s="177">
        <f>SUM(J29:J57)</f>
        <v>29</v>
      </c>
      <c r="K58" s="131"/>
      <c r="L58" s="131"/>
    </row>
    <row r="59" ht="16.5" spans="1:12">
      <c r="A59" s="130" t="s">
        <v>1772</v>
      </c>
      <c r="B59" s="129"/>
      <c r="C59" s="129"/>
      <c r="D59" s="129"/>
      <c r="E59" s="129"/>
      <c r="F59" s="129"/>
      <c r="G59" s="129"/>
      <c r="H59" s="129"/>
      <c r="I59" s="178"/>
      <c r="J59" s="179"/>
      <c r="K59" s="131"/>
      <c r="L59" s="131"/>
    </row>
    <row r="60" ht="16.5" spans="1:12">
      <c r="A60" s="131"/>
      <c r="B60" s="131"/>
      <c r="C60" s="131"/>
      <c r="D60" s="131"/>
      <c r="E60" s="131"/>
      <c r="F60" s="131"/>
      <c r="G60" s="131"/>
      <c r="H60" s="131"/>
      <c r="I60" s="172"/>
      <c r="J60" s="131"/>
      <c r="K60" s="131"/>
      <c r="L60" s="131"/>
    </row>
    <row r="61" ht="15.75" spans="1:12">
      <c r="A61" s="132"/>
      <c r="B61" s="133" t="s">
        <v>1909</v>
      </c>
      <c r="C61" s="134" t="s">
        <v>1910</v>
      </c>
      <c r="D61" s="134"/>
      <c r="E61" s="134" t="s">
        <v>1911</v>
      </c>
      <c r="F61" s="134"/>
      <c r="G61" s="134"/>
      <c r="H61" s="134"/>
      <c r="I61" s="180"/>
      <c r="J61" s="181" t="s">
        <v>1912</v>
      </c>
      <c r="K61" s="131"/>
      <c r="L61" s="131"/>
    </row>
    <row r="62" ht="16.5" spans="1:12">
      <c r="A62" s="135"/>
      <c r="B62" s="136" t="s">
        <v>1913</v>
      </c>
      <c r="C62" s="136"/>
      <c r="D62" s="136"/>
      <c r="E62" s="136"/>
      <c r="F62" s="136"/>
      <c r="G62" s="136"/>
      <c r="H62" s="136"/>
      <c r="I62" s="182"/>
      <c r="J62" s="183"/>
      <c r="K62" s="131"/>
      <c r="L62" s="131"/>
    </row>
  </sheetData>
  <mergeCells count="59">
    <mergeCell ref="C14:H14"/>
    <mergeCell ref="C15:H15"/>
    <mergeCell ref="C16:H16"/>
    <mergeCell ref="C17:H17"/>
    <mergeCell ref="C18:H18"/>
    <mergeCell ref="C19:H19"/>
    <mergeCell ref="C20:H20"/>
    <mergeCell ref="C21:H21"/>
    <mergeCell ref="C22:H22"/>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7:H47"/>
    <mergeCell ref="D48:H48"/>
    <mergeCell ref="D49:H49"/>
    <mergeCell ref="D50:H50"/>
    <mergeCell ref="D51:H51"/>
    <mergeCell ref="D52:H52"/>
    <mergeCell ref="D53:H53"/>
    <mergeCell ref="D54:H54"/>
    <mergeCell ref="D55:H55"/>
    <mergeCell ref="D56:H56"/>
    <mergeCell ref="D57:H57"/>
    <mergeCell ref="C61:D61"/>
    <mergeCell ref="E61:H61"/>
    <mergeCell ref="B62:J62"/>
    <mergeCell ref="A1:A4"/>
    <mergeCell ref="A25:A28"/>
    <mergeCell ref="B1:B4"/>
    <mergeCell ref="B25:B28"/>
    <mergeCell ref="C29:C31"/>
    <mergeCell ref="C32:C33"/>
    <mergeCell ref="C34:C37"/>
    <mergeCell ref="C38:C41"/>
    <mergeCell ref="C42:C43"/>
    <mergeCell ref="C44:C47"/>
    <mergeCell ref="C48:C49"/>
    <mergeCell ref="C50:C51"/>
    <mergeCell ref="C52:C57"/>
    <mergeCell ref="I1:I4"/>
    <mergeCell ref="J1:J4"/>
    <mergeCell ref="J25:J28"/>
    <mergeCell ref="K1:K4"/>
    <mergeCell ref="C1:H4"/>
    <mergeCell ref="C25:H28"/>
  </mergeCells>
  <conditionalFormatting sqref="B29:B57">
    <cfRule type="expression" dxfId="22" priority="1" stopIfTrue="1">
      <formula>AND(COUNTIF($B$2:$B$32,B29)+COUNTIF(#REF!,B29)&gt;1,NOT(ISBLANK(B29)))</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 市（县）河湖、河长名录  (2)</vt:lpstr>
      <vt:lpstr>河湖分布</vt:lpstr>
      <vt:lpstr>涉河行政村</vt:lpstr>
      <vt:lpstr>河湖分类</vt:lpstr>
      <vt:lpstr>富锦河湖名录、三级河长名录</vt:lpstr>
      <vt:lpstr>市级</vt:lpstr>
      <vt:lpstr>镇级</vt:lpstr>
      <vt:lpstr>村级</vt:lpstr>
      <vt:lpstr>公示牌</vt:lpstr>
      <vt:lpstr>预调方案</vt:lpstr>
      <vt:lpstr>排污口</vt:lpstr>
      <vt:lpstr>双河长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greatwall</cp:lastModifiedBy>
  <dcterms:created xsi:type="dcterms:W3CDTF">2017-04-01T16:09:00Z</dcterms:created>
  <dcterms:modified xsi:type="dcterms:W3CDTF">2025-10-15T09:56:42Z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CE7502FE51FA405687385F37C8FE4C6D_13</vt:lpwstr>
  </property>
</Properties>
</file>